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SABEL\Desktop\Isabel\Estados Financieros\2024\Pto\Anuales\"/>
    </mc:Choice>
  </mc:AlternateContent>
  <bookViews>
    <workbookView xWindow="0" yWindow="0" windowWidth="20490" windowHeight="6720"/>
  </bookViews>
  <sheets>
    <sheet name="Egresos Mensuales" sheetId="8" r:id="rId1"/>
    <sheet name="rptPptoRamPart (2)" sheetId="14" state="hidden" r:id="rId2"/>
  </sheets>
  <externalReferences>
    <externalReference r:id="rId3"/>
    <externalReference r:id="rId4"/>
    <externalReference r:id="rId5"/>
  </externalReferences>
  <definedNames>
    <definedName name="ACTINST">#REF!</definedName>
    <definedName name="agrupa">[1]grupo!$A$1:$A$6</definedName>
    <definedName name="agrupacion">#REF!</definedName>
    <definedName name="agrupaciones">[1]grupo!#REF!</definedName>
    <definedName name="AGRUPAMIENTO">#REF!</definedName>
    <definedName name="alimentos">[2]Egresos2008!$D$77</definedName>
    <definedName name="_xlnm.Print_Area" localSheetId="0">'Egresos Mensuales'!$A$1:$P$89</definedName>
    <definedName name="base">[2]Egresos2008!$D$12</definedName>
    <definedName name="combustibles">[2]Egresos2008!$D$94</definedName>
    <definedName name="confianza">[2]Egresos2008!$D$30</definedName>
    <definedName name="conservacion">[2]Egresos2008!$D$81</definedName>
    <definedName name="contrato">[2]Egresos2008!$D$45</definedName>
    <definedName name="FuenteFondoRecurso">#REF!</definedName>
    <definedName name="Generales">#REF!</definedName>
    <definedName name="gp">#REF!</definedName>
    <definedName name="gp_1">#REF!</definedName>
    <definedName name="gp_2">#REF!</definedName>
    <definedName name="gp_3">#REF!</definedName>
    <definedName name="gp_4">#REF!</definedName>
    <definedName name="gp_5">#REF!</definedName>
    <definedName name="gp_6">#REF!</definedName>
    <definedName name="grupo1">#REF!</definedName>
    <definedName name="grupo2">#REF!</definedName>
    <definedName name="grupo3">#REF!</definedName>
    <definedName name="grupo4">#REF!</definedName>
    <definedName name="grupo5">#REF!</definedName>
    <definedName name="grupo6">#REF!</definedName>
    <definedName name="Localidad">#REF!</definedName>
    <definedName name="materiales">[2]Egresos2008!$D$69</definedName>
    <definedName name="medicinas">[2]Egresos2008!$D$92</definedName>
    <definedName name="mercancias">[2]Egresos2008!$D$97</definedName>
    <definedName name="MetaAccion">#REF!</definedName>
    <definedName name="MetaX">#REF!</definedName>
    <definedName name="municipio">#REF!</definedName>
    <definedName name="Personales">#REF!</definedName>
    <definedName name="Prg">#REF!</definedName>
    <definedName name="Prgo">[3]Prg!$B$3:$B$8</definedName>
    <definedName name="RELLAB">#REF!</definedName>
    <definedName name="_xlnm.Print_Titles" localSheetId="0">'Egresos Mensuales'!$1:$6</definedName>
    <definedName name="UnidadEjecutora">#REF!</definedName>
  </definedNames>
  <calcPr calcId="162913"/>
</workbook>
</file>

<file path=xl/calcChain.xml><?xml version="1.0" encoding="utf-8"?>
<calcChain xmlns="http://schemas.openxmlformats.org/spreadsheetml/2006/main">
  <c r="D44" i="8" l="1"/>
  <c r="T82" i="14"/>
  <c r="F54" i="8"/>
  <c r="G54" i="8"/>
  <c r="H54" i="8"/>
  <c r="I54" i="8"/>
  <c r="J54" i="8"/>
  <c r="K54" i="8"/>
  <c r="L54" i="8"/>
  <c r="M54" i="8"/>
  <c r="N54" i="8"/>
  <c r="O54" i="8"/>
  <c r="P54" i="8"/>
  <c r="E54" i="8"/>
  <c r="F46" i="8"/>
  <c r="G46" i="8"/>
  <c r="H46" i="8"/>
  <c r="I46" i="8"/>
  <c r="J46" i="8"/>
  <c r="K46" i="8"/>
  <c r="L46" i="8"/>
  <c r="M46" i="8"/>
  <c r="N46" i="8"/>
  <c r="O46" i="8"/>
  <c r="P46" i="8"/>
  <c r="E46" i="8"/>
  <c r="F39" i="8"/>
  <c r="G39" i="8"/>
  <c r="H39" i="8"/>
  <c r="I39" i="8"/>
  <c r="J39" i="8"/>
  <c r="K39" i="8"/>
  <c r="L39" i="8"/>
  <c r="M39" i="8"/>
  <c r="N39" i="8"/>
  <c r="O39" i="8"/>
  <c r="P39" i="8"/>
  <c r="E39" i="8"/>
  <c r="F36" i="8"/>
  <c r="G36" i="8"/>
  <c r="H36" i="8"/>
  <c r="I36" i="8"/>
  <c r="J36" i="8"/>
  <c r="K36" i="8"/>
  <c r="L36" i="8"/>
  <c r="M36" i="8"/>
  <c r="N36" i="8"/>
  <c r="O36" i="8"/>
  <c r="P36" i="8"/>
  <c r="E36" i="8"/>
  <c r="D25" i="8"/>
  <c r="F34" i="8"/>
  <c r="G34" i="8"/>
  <c r="H34" i="8"/>
  <c r="I34" i="8"/>
  <c r="J34" i="8"/>
  <c r="K34" i="8"/>
  <c r="L34" i="8"/>
  <c r="M34" i="8"/>
  <c r="N34" i="8"/>
  <c r="O34" i="8"/>
  <c r="P34" i="8"/>
  <c r="E34" i="8"/>
  <c r="F33" i="8"/>
  <c r="G33" i="8"/>
  <c r="H33" i="8"/>
  <c r="I33" i="8"/>
  <c r="J33" i="8"/>
  <c r="K33" i="8"/>
  <c r="L33" i="8"/>
  <c r="M33" i="8"/>
  <c r="N33" i="8"/>
  <c r="O33" i="8"/>
  <c r="P33" i="8"/>
  <c r="E33" i="8"/>
  <c r="F32" i="8"/>
  <c r="G32" i="8"/>
  <c r="H32" i="8"/>
  <c r="I32" i="8"/>
  <c r="J32" i="8"/>
  <c r="K32" i="8"/>
  <c r="L32" i="8"/>
  <c r="M32" i="8"/>
  <c r="N32" i="8"/>
  <c r="O32" i="8"/>
  <c r="P32" i="8"/>
  <c r="E32" i="8"/>
  <c r="F31" i="8"/>
  <c r="G31" i="8"/>
  <c r="H31" i="8"/>
  <c r="I31" i="8"/>
  <c r="J31" i="8"/>
  <c r="K31" i="8"/>
  <c r="L31" i="8"/>
  <c r="M31" i="8"/>
  <c r="N31" i="8"/>
  <c r="O31" i="8"/>
  <c r="P31" i="8"/>
  <c r="E31" i="8"/>
  <c r="F30" i="8"/>
  <c r="G30" i="8"/>
  <c r="H30" i="8"/>
  <c r="I30" i="8"/>
  <c r="J30" i="8"/>
  <c r="K30" i="8"/>
  <c r="L30" i="8"/>
  <c r="M30" i="8"/>
  <c r="N30" i="8"/>
  <c r="O30" i="8"/>
  <c r="P30" i="8"/>
  <c r="E30" i="8"/>
  <c r="F29" i="8"/>
  <c r="G29" i="8"/>
  <c r="H29" i="8"/>
  <c r="I29" i="8"/>
  <c r="J29" i="8"/>
  <c r="K29" i="8"/>
  <c r="L29" i="8"/>
  <c r="M29" i="8"/>
  <c r="N29" i="8"/>
  <c r="O29" i="8"/>
  <c r="P29" i="8"/>
  <c r="E29" i="8"/>
  <c r="F28" i="8"/>
  <c r="G28" i="8"/>
  <c r="H28" i="8"/>
  <c r="I28" i="8"/>
  <c r="J28" i="8"/>
  <c r="K28" i="8"/>
  <c r="L28" i="8"/>
  <c r="M28" i="8"/>
  <c r="N28" i="8"/>
  <c r="O28" i="8"/>
  <c r="P28" i="8"/>
  <c r="E28" i="8"/>
  <c r="F27" i="8"/>
  <c r="G27" i="8"/>
  <c r="H27" i="8"/>
  <c r="I27" i="8"/>
  <c r="J27" i="8"/>
  <c r="K27" i="8"/>
  <c r="L27" i="8"/>
  <c r="M27" i="8"/>
  <c r="N27" i="8"/>
  <c r="O27" i="8"/>
  <c r="P27" i="8"/>
  <c r="E27" i="8"/>
  <c r="F26" i="8"/>
  <c r="G26" i="8"/>
  <c r="H26" i="8"/>
  <c r="I26" i="8"/>
  <c r="J26" i="8"/>
  <c r="K26" i="8"/>
  <c r="L26" i="8"/>
  <c r="M26" i="8"/>
  <c r="N26" i="8"/>
  <c r="O26" i="8"/>
  <c r="P26" i="8"/>
  <c r="E26" i="8"/>
  <c r="F16" i="8"/>
  <c r="G16" i="8"/>
  <c r="H16" i="8"/>
  <c r="I16" i="8"/>
  <c r="J16" i="8"/>
  <c r="K16" i="8"/>
  <c r="L16" i="8"/>
  <c r="M16" i="8"/>
  <c r="N16" i="8"/>
  <c r="O16" i="8"/>
  <c r="P16" i="8"/>
  <c r="F17" i="8"/>
  <c r="G17" i="8"/>
  <c r="H17" i="8"/>
  <c r="I17" i="8"/>
  <c r="J17" i="8"/>
  <c r="K17" i="8"/>
  <c r="L17" i="8"/>
  <c r="M17" i="8"/>
  <c r="N17" i="8"/>
  <c r="O17" i="8"/>
  <c r="P17" i="8"/>
  <c r="F19" i="8"/>
  <c r="G19" i="8"/>
  <c r="H19" i="8"/>
  <c r="I19" i="8"/>
  <c r="J19" i="8"/>
  <c r="K19" i="8"/>
  <c r="L19" i="8"/>
  <c r="M19" i="8"/>
  <c r="N19" i="8"/>
  <c r="O19" i="8"/>
  <c r="P19" i="8"/>
  <c r="F20" i="8"/>
  <c r="G20" i="8"/>
  <c r="H20" i="8"/>
  <c r="I20" i="8"/>
  <c r="J20" i="8"/>
  <c r="K20" i="8"/>
  <c r="L20" i="8"/>
  <c r="M20" i="8"/>
  <c r="N20" i="8"/>
  <c r="O20" i="8"/>
  <c r="P20" i="8"/>
  <c r="F21" i="8"/>
  <c r="G21" i="8"/>
  <c r="H21" i="8"/>
  <c r="I21" i="8"/>
  <c r="J21" i="8"/>
  <c r="K21" i="8"/>
  <c r="L21" i="8"/>
  <c r="M21" i="8"/>
  <c r="N21" i="8"/>
  <c r="O21" i="8"/>
  <c r="P21" i="8"/>
  <c r="F22" i="8"/>
  <c r="G22" i="8"/>
  <c r="H22" i="8"/>
  <c r="I22" i="8"/>
  <c r="J22" i="8"/>
  <c r="K22" i="8"/>
  <c r="L22" i="8"/>
  <c r="M22" i="8"/>
  <c r="N22" i="8"/>
  <c r="O22" i="8"/>
  <c r="P22" i="8"/>
  <c r="F24" i="8"/>
  <c r="G24" i="8"/>
  <c r="H24" i="8"/>
  <c r="I24" i="8"/>
  <c r="J24" i="8"/>
  <c r="K24" i="8"/>
  <c r="L24" i="8"/>
  <c r="M24" i="8"/>
  <c r="N24" i="8"/>
  <c r="O24" i="8"/>
  <c r="P24" i="8"/>
  <c r="E24" i="8"/>
  <c r="E22" i="8"/>
  <c r="E21" i="8"/>
  <c r="E20" i="8"/>
  <c r="E19" i="8"/>
  <c r="E17" i="8"/>
  <c r="E16" i="8"/>
  <c r="F13" i="8"/>
  <c r="G13" i="8"/>
  <c r="H13" i="8"/>
  <c r="I13" i="8"/>
  <c r="J13" i="8"/>
  <c r="K13" i="8"/>
  <c r="L13" i="8"/>
  <c r="M13" i="8"/>
  <c r="N13" i="8"/>
  <c r="O13" i="8"/>
  <c r="P13" i="8"/>
  <c r="F14" i="8"/>
  <c r="G14" i="8"/>
  <c r="H14" i="8"/>
  <c r="I14" i="8"/>
  <c r="J14" i="8"/>
  <c r="K14" i="8"/>
  <c r="L14" i="8"/>
  <c r="M14" i="8"/>
  <c r="N14" i="8"/>
  <c r="O14" i="8"/>
  <c r="P14" i="8"/>
  <c r="E14" i="8"/>
  <c r="E13" i="8"/>
  <c r="F12" i="8"/>
  <c r="G12" i="8"/>
  <c r="H12" i="8"/>
  <c r="I12" i="8"/>
  <c r="J12" i="8"/>
  <c r="K12" i="8"/>
  <c r="L12" i="8"/>
  <c r="M12" i="8"/>
  <c r="N12" i="8"/>
  <c r="O12" i="8"/>
  <c r="P12" i="8"/>
  <c r="E12" i="8"/>
  <c r="F11" i="8"/>
  <c r="G11" i="8"/>
  <c r="H11" i="8"/>
  <c r="I11" i="8"/>
  <c r="J11" i="8"/>
  <c r="K11" i="8"/>
  <c r="L11" i="8"/>
  <c r="M11" i="8"/>
  <c r="N11" i="8"/>
  <c r="O11" i="8"/>
  <c r="P11" i="8"/>
  <c r="E11" i="8"/>
  <c r="F10" i="8"/>
  <c r="G10" i="8"/>
  <c r="H10" i="8"/>
  <c r="I10" i="8"/>
  <c r="J10" i="8"/>
  <c r="K10" i="8"/>
  <c r="L10" i="8"/>
  <c r="M10" i="8"/>
  <c r="N10" i="8"/>
  <c r="O10" i="8"/>
  <c r="P10" i="8"/>
  <c r="E10" i="8"/>
  <c r="F9" i="8"/>
  <c r="G9" i="8"/>
  <c r="H9" i="8"/>
  <c r="I9" i="8"/>
  <c r="J9" i="8"/>
  <c r="K9" i="8"/>
  <c r="L9" i="8"/>
  <c r="M9" i="8"/>
  <c r="N9" i="8"/>
  <c r="O9" i="8"/>
  <c r="P9" i="8"/>
  <c r="E9" i="8"/>
  <c r="F8" i="8"/>
  <c r="G8" i="8"/>
  <c r="H8" i="8"/>
  <c r="I8" i="8"/>
  <c r="J8" i="8"/>
  <c r="K8" i="8"/>
  <c r="L8" i="8"/>
  <c r="M8" i="8"/>
  <c r="N8" i="8"/>
  <c r="O8" i="8"/>
  <c r="P8" i="8"/>
  <c r="E8" i="8"/>
  <c r="D9" i="8" l="1"/>
  <c r="D10" i="8"/>
  <c r="D8" i="8"/>
  <c r="D22" i="8"/>
  <c r="E71" i="8"/>
  <c r="E67" i="8"/>
  <c r="E59" i="8"/>
  <c r="E55" i="8"/>
  <c r="E45" i="8"/>
  <c r="E35" i="8"/>
  <c r="E25" i="8"/>
  <c r="E15" i="8"/>
  <c r="D78" i="8" l="1"/>
  <c r="D77" i="8"/>
  <c r="D76" i="8"/>
  <c r="D75" i="8"/>
  <c r="D74" i="8"/>
  <c r="D73" i="8"/>
  <c r="D72" i="8"/>
  <c r="D70" i="8"/>
  <c r="D69" i="8"/>
  <c r="D68" i="8"/>
  <c r="D66" i="8"/>
  <c r="D65" i="8"/>
  <c r="D64" i="8"/>
  <c r="D63" i="8"/>
  <c r="D62" i="8"/>
  <c r="D61" i="8"/>
  <c r="D60" i="8"/>
  <c r="D58" i="8"/>
  <c r="D57" i="8"/>
  <c r="D56" i="8"/>
  <c r="F55" i="8"/>
  <c r="G55" i="8"/>
  <c r="H55" i="8"/>
  <c r="I55" i="8"/>
  <c r="J55" i="8"/>
  <c r="K55" i="8"/>
  <c r="L55" i="8"/>
  <c r="M55" i="8"/>
  <c r="N55" i="8"/>
  <c r="O55" i="8"/>
  <c r="P55" i="8"/>
  <c r="D47" i="8"/>
  <c r="D48" i="8"/>
  <c r="D49" i="8"/>
  <c r="D50" i="8"/>
  <c r="D51" i="8"/>
  <c r="D52" i="8"/>
  <c r="D53" i="8"/>
  <c r="D54" i="8"/>
  <c r="D14" i="8"/>
  <c r="D12" i="8"/>
  <c r="D13" i="8"/>
  <c r="D11" i="8" l="1"/>
  <c r="D7" i="8" s="1"/>
  <c r="D34" i="8"/>
  <c r="F67" i="8" l="1"/>
  <c r="G67" i="8"/>
  <c r="H67" i="8"/>
  <c r="I67" i="8"/>
  <c r="J67" i="8"/>
  <c r="K67" i="8"/>
  <c r="L67" i="8"/>
  <c r="M67" i="8"/>
  <c r="N67" i="8"/>
  <c r="O67" i="8"/>
  <c r="P67" i="8"/>
  <c r="P71" i="8"/>
  <c r="O71" i="8"/>
  <c r="N71" i="8"/>
  <c r="M71" i="8"/>
  <c r="L71" i="8"/>
  <c r="K71" i="8"/>
  <c r="J71" i="8"/>
  <c r="I71" i="8"/>
  <c r="H71" i="8"/>
  <c r="G71" i="8"/>
  <c r="F71" i="8"/>
  <c r="F59" i="8"/>
  <c r="G59" i="8"/>
  <c r="H59" i="8"/>
  <c r="I59" i="8"/>
  <c r="J59" i="8"/>
  <c r="K59" i="8"/>
  <c r="L59" i="8"/>
  <c r="M59" i="8"/>
  <c r="N59" i="8"/>
  <c r="O59" i="8"/>
  <c r="P59" i="8"/>
  <c r="P45" i="8"/>
  <c r="O45" i="8"/>
  <c r="N45" i="8"/>
  <c r="M45" i="8"/>
  <c r="L45" i="8"/>
  <c r="K45" i="8"/>
  <c r="J45" i="8"/>
  <c r="I45" i="8"/>
  <c r="H45" i="8"/>
  <c r="G45" i="8"/>
  <c r="F45" i="8"/>
  <c r="P35" i="8"/>
  <c r="O35" i="8"/>
  <c r="N35" i="8"/>
  <c r="M35" i="8"/>
  <c r="L35" i="8"/>
  <c r="K35" i="8"/>
  <c r="J35" i="8"/>
  <c r="I35" i="8"/>
  <c r="H35" i="8"/>
  <c r="G35" i="8"/>
  <c r="F35" i="8"/>
  <c r="P25" i="8"/>
  <c r="O25" i="8"/>
  <c r="N25" i="8"/>
  <c r="M25" i="8"/>
  <c r="L25" i="8"/>
  <c r="K25" i="8"/>
  <c r="J25" i="8"/>
  <c r="I25" i="8"/>
  <c r="H25" i="8"/>
  <c r="G25" i="8"/>
  <c r="F25" i="8"/>
  <c r="F15" i="8"/>
  <c r="G15" i="8"/>
  <c r="H15" i="8"/>
  <c r="I15" i="8"/>
  <c r="J15" i="8"/>
  <c r="K15" i="8"/>
  <c r="L15" i="8"/>
  <c r="M15" i="8"/>
  <c r="N15" i="8"/>
  <c r="O15" i="8"/>
  <c r="P15" i="8"/>
  <c r="P7" i="8"/>
  <c r="O7" i="8"/>
  <c r="N7" i="8"/>
  <c r="M7" i="8"/>
  <c r="L7" i="8"/>
  <c r="K7" i="8"/>
  <c r="J7" i="8"/>
  <c r="I7" i="8"/>
  <c r="H7" i="8"/>
  <c r="G7" i="8"/>
  <c r="F7" i="8"/>
  <c r="E7" i="8"/>
  <c r="E79" i="8" s="1"/>
  <c r="D46" i="8"/>
  <c r="D43" i="8"/>
  <c r="D42" i="8"/>
  <c r="D41" i="8"/>
  <c r="D40" i="8"/>
  <c r="D39" i="8"/>
  <c r="D38" i="8"/>
  <c r="D37" i="8"/>
  <c r="D36" i="8"/>
  <c r="D33" i="8"/>
  <c r="D32" i="8"/>
  <c r="D31" i="8"/>
  <c r="D30" i="8"/>
  <c r="D29" i="8"/>
  <c r="D28" i="8"/>
  <c r="D27" i="8"/>
  <c r="D26" i="8"/>
  <c r="D24" i="8"/>
  <c r="D23" i="8"/>
  <c r="D21" i="8"/>
  <c r="D20" i="8"/>
  <c r="D19" i="8"/>
  <c r="D18" i="8"/>
  <c r="D17" i="8"/>
  <c r="D16" i="8"/>
  <c r="D15" i="8" l="1"/>
  <c r="D59" i="8"/>
  <c r="D71" i="8"/>
  <c r="D67" i="8"/>
  <c r="O79" i="8"/>
  <c r="K79" i="8"/>
  <c r="G79" i="8"/>
  <c r="M79" i="8"/>
  <c r="P79" i="8"/>
  <c r="L79" i="8"/>
  <c r="I79" i="8"/>
  <c r="H79" i="8"/>
  <c r="N79" i="8"/>
  <c r="J79" i="8"/>
  <c r="F79" i="8"/>
  <c r="D55" i="8"/>
  <c r="D35" i="8"/>
  <c r="D45" i="8"/>
  <c r="D79" i="8" l="1"/>
</calcChain>
</file>

<file path=xl/sharedStrings.xml><?xml version="1.0" encoding="utf-8"?>
<sst xmlns="http://schemas.openxmlformats.org/spreadsheetml/2006/main" count="666" uniqueCount="366">
  <si>
    <t>Participaciones y Aportaciones</t>
  </si>
  <si>
    <t>Transferencias, Asignaciones, Subsidios y Otras Ayudas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</si>
  <si>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</si>
  <si>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</si>
  <si>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</si>
  <si>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</si>
  <si>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</si>
  <si>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</si>
  <si>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</si>
  <si>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</si>
  <si>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</si>
  <si>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</si>
  <si>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</si>
  <si>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</si>
  <si>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Participaciones</t>
  </si>
  <si>
    <t>Convenios</t>
  </si>
  <si>
    <t>Transferencias Internas y Asignaciones al Sector Público</t>
  </si>
  <si>
    <t>Transferencias al Resto del Sector Público</t>
  </si>
  <si>
    <t>Subsidios y Subvenciones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</si>
  <si>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</si>
  <si>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</si>
  <si>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</si>
  <si>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</si>
  <si>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</si>
  <si>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</si>
  <si>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</si>
  <si>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</si>
  <si>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</si>
  <si>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</si>
  <si>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</si>
  <si>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</si>
  <si>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</si>
  <si>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</si>
  <si>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</si>
  <si>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</si>
  <si>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</si>
  <si>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</si>
  <si>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</si>
  <si>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</si>
  <si>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</si>
  <si>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</si>
  <si>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</si>
  <si>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</si>
  <si>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</si>
  <si>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</si>
  <si>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</si>
  <si>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</si>
  <si>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</si>
  <si>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</si>
  <si>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</si>
  <si>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</si>
  <si>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</si>
  <si>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</si>
  <si>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</si>
  <si>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</si>
  <si>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</si>
  <si>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</si>
  <si>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</si>
  <si>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</si>
  <si>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</si>
  <si>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</si>
  <si>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</si>
  <si>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</si>
  <si>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</si>
  <si>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</si>
  <si>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</si>
  <si>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</si>
  <si>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</si>
  <si>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</si>
  <si>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</si>
  <si>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</si>
  <si>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</si>
  <si>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</si>
  <si>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</si>
  <si>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</si>
  <si>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</si>
  <si>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</si>
  <si>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</si>
  <si>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</si>
  <si>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</si>
  <si>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</si>
  <si>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</si>
  <si>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</si>
  <si>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</si>
  <si>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</si>
  <si>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</si>
  <si>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COMITÉ DE PLANEACIÓN PARA EL DESARROLLO DEL ESTADO DE BAJA CALIFORNIA</t>
  </si>
  <si>
    <t>LIC. ALMA NIDIA GONZÁLEZ LÓPEZ</t>
  </si>
  <si>
    <t>DIRECTORA GENERAL</t>
  </si>
  <si>
    <t>MTRA. BRÍGIDA MARÍA FERNÁNDEZ RUBIO</t>
  </si>
  <si>
    <t>JEFA DEL DEPARTAMENTO DE ADMINISTRACIÓN 
Y SEGUIMIENTO INSTITUCIONAL</t>
  </si>
  <si>
    <r>
      <rPr>
        <b/>
        <sz val="8"/>
        <rFont val="Calibri"/>
      </rPr>
      <t>Ramo</t>
    </r>
  </si>
  <si>
    <r>
      <rPr>
        <b/>
        <sz val="8"/>
        <rFont val="Calibri"/>
      </rPr>
      <t>Descripción Ramo</t>
    </r>
  </si>
  <si>
    <r>
      <rPr>
        <b/>
        <sz val="8"/>
        <rFont val="Calibri"/>
      </rPr>
      <t>Grupo</t>
    </r>
  </si>
  <si>
    <r>
      <rPr>
        <b/>
        <sz val="8"/>
        <rFont val="Calibri"/>
      </rPr>
      <t>Subgrupo</t>
    </r>
  </si>
  <si>
    <r>
      <rPr>
        <b/>
        <sz val="8"/>
        <rFont val="Calibri"/>
      </rPr>
      <t>Subsubgrupo</t>
    </r>
  </si>
  <si>
    <r>
      <rPr>
        <b/>
        <sz val="8"/>
        <rFont val="Calibri"/>
      </rPr>
      <t>Partida</t>
    </r>
  </si>
  <si>
    <r>
      <rPr>
        <b/>
        <sz val="8"/>
        <rFont val="Calibri"/>
      </rPr>
      <t>Descripción Partida</t>
    </r>
  </si>
  <si>
    <r>
      <rPr>
        <b/>
        <sz val="8"/>
        <rFont val="Calibri"/>
      </rPr>
      <t>Ene</t>
    </r>
  </si>
  <si>
    <r>
      <rPr>
        <b/>
        <sz val="8"/>
        <rFont val="Calibri"/>
      </rPr>
      <t>Feb</t>
    </r>
  </si>
  <si>
    <r>
      <rPr>
        <b/>
        <sz val="8"/>
        <rFont val="Calibri"/>
      </rPr>
      <t>Mar</t>
    </r>
  </si>
  <si>
    <r>
      <rPr>
        <b/>
        <sz val="8"/>
        <rFont val="Calibri"/>
      </rPr>
      <t>Abr</t>
    </r>
  </si>
  <si>
    <r>
      <rPr>
        <b/>
        <sz val="8"/>
        <rFont val="Calibri"/>
      </rPr>
      <t>May</t>
    </r>
  </si>
  <si>
    <r>
      <rPr>
        <b/>
        <sz val="8"/>
        <rFont val="Calibri"/>
      </rPr>
      <t>Jun</t>
    </r>
  </si>
  <si>
    <r>
      <rPr>
        <b/>
        <sz val="8"/>
        <rFont val="Calibri"/>
      </rPr>
      <t>Jul</t>
    </r>
  </si>
  <si>
    <r>
      <rPr>
        <b/>
        <sz val="8"/>
        <rFont val="Calibri"/>
      </rPr>
      <t>Ago</t>
    </r>
  </si>
  <si>
    <r>
      <rPr>
        <b/>
        <sz val="8"/>
        <rFont val="Calibri"/>
      </rPr>
      <t>Sep</t>
    </r>
  </si>
  <si>
    <r>
      <rPr>
        <b/>
        <sz val="8"/>
        <rFont val="Calibri"/>
      </rPr>
      <t>Oct</t>
    </r>
  </si>
  <si>
    <r>
      <rPr>
        <b/>
        <sz val="8"/>
        <rFont val="Calibri"/>
      </rPr>
      <t>Nov</t>
    </r>
  </si>
  <si>
    <r>
      <rPr>
        <b/>
        <sz val="8"/>
        <rFont val="Calibri"/>
      </rPr>
      <t>Dic</t>
    </r>
  </si>
  <si>
    <r>
      <rPr>
        <b/>
        <sz val="8"/>
        <rFont val="Calibri"/>
      </rPr>
      <t>Total</t>
    </r>
  </si>
  <si>
    <r>
      <rPr>
        <sz val="8"/>
        <rFont val="Calibri"/>
      </rPr>
      <t>36</t>
    </r>
  </si>
  <si>
    <r>
      <rPr>
        <sz val="8"/>
        <rFont val="Calibri"/>
      </rPr>
      <t>COPLADE</t>
    </r>
  </si>
  <si>
    <r>
      <rPr>
        <sz val="8"/>
        <rFont val="Calibri"/>
      </rPr>
      <t>10000</t>
    </r>
  </si>
  <si>
    <r>
      <rPr>
        <sz val="8"/>
        <rFont val="Calibri"/>
      </rPr>
      <t>11000</t>
    </r>
  </si>
  <si>
    <r>
      <rPr>
        <sz val="8"/>
        <rFont val="Calibri"/>
      </rPr>
      <t>11300</t>
    </r>
  </si>
  <si>
    <r>
      <rPr>
        <sz val="8"/>
        <rFont val="Calibri"/>
      </rPr>
      <t>11301</t>
    </r>
  </si>
  <si>
    <r>
      <rPr>
        <sz val="8"/>
        <rFont val="Calibri"/>
      </rPr>
      <t>SUELDO TABULAR PERSONAL PERMANENTE</t>
    </r>
  </si>
  <si>
    <r>
      <rPr>
        <sz val="8"/>
        <rFont val="Calibri"/>
      </rPr>
      <t>12000</t>
    </r>
  </si>
  <si>
    <r>
      <rPr>
        <sz val="8"/>
        <rFont val="Calibri"/>
      </rPr>
      <t>12100</t>
    </r>
  </si>
  <si>
    <r>
      <rPr>
        <sz val="8"/>
        <rFont val="Calibri"/>
      </rPr>
      <t>12101</t>
    </r>
  </si>
  <si>
    <r>
      <rPr>
        <sz val="8"/>
        <rFont val="Calibri"/>
      </rPr>
      <t>HONORARIOS ASIMILABLES A SALARIOS</t>
    </r>
  </si>
  <si>
    <r>
      <rPr>
        <sz val="8"/>
        <rFont val="Calibri"/>
      </rPr>
      <t>12300</t>
    </r>
  </si>
  <si>
    <r>
      <rPr>
        <sz val="8"/>
        <rFont val="Calibri"/>
      </rPr>
      <t>12301</t>
    </r>
  </si>
  <si>
    <r>
      <rPr>
        <sz val="8"/>
        <rFont val="Calibri"/>
      </rPr>
      <t>SERVICIO SOCIAL A ESTUDIANTES Y PROFESIONISTAS</t>
    </r>
  </si>
  <si>
    <r>
      <rPr>
        <sz val="8"/>
        <rFont val="Calibri"/>
      </rPr>
      <t>13000</t>
    </r>
  </si>
  <si>
    <r>
      <rPr>
        <sz val="8"/>
        <rFont val="Calibri"/>
      </rPr>
      <t>13200</t>
    </r>
  </si>
  <si>
    <r>
      <rPr>
        <sz val="8"/>
        <rFont val="Calibri"/>
      </rPr>
      <t>13202</t>
    </r>
  </si>
  <si>
    <r>
      <rPr>
        <sz val="8"/>
        <rFont val="Calibri"/>
      </rPr>
      <t>PRIMA VACACIONAL</t>
    </r>
  </si>
  <si>
    <r>
      <rPr>
        <sz val="8"/>
        <rFont val="Calibri"/>
      </rPr>
      <t>13203</t>
    </r>
  </si>
  <si>
    <r>
      <rPr>
        <sz val="8"/>
        <rFont val="Calibri"/>
      </rPr>
      <t>GRATIFICACION DE FIN DE AÑO</t>
    </r>
  </si>
  <si>
    <r>
      <rPr>
        <sz val="8"/>
        <rFont val="Calibri"/>
      </rPr>
      <t>13400</t>
    </r>
  </si>
  <si>
    <r>
      <rPr>
        <sz val="8"/>
        <rFont val="Calibri"/>
      </rPr>
      <t>13401</t>
    </r>
  </si>
  <si>
    <r>
      <rPr>
        <sz val="8"/>
        <rFont val="Calibri"/>
      </rPr>
      <t>COMPENSACIONES</t>
    </r>
  </si>
  <si>
    <r>
      <rPr>
        <sz val="8"/>
        <rFont val="Calibri"/>
      </rPr>
      <t>14000</t>
    </r>
  </si>
  <si>
    <r>
      <rPr>
        <sz val="8"/>
        <rFont val="Calibri"/>
      </rPr>
      <t>14100</t>
    </r>
  </si>
  <si>
    <r>
      <rPr>
        <sz val="8"/>
        <rFont val="Calibri"/>
      </rPr>
      <t>14101</t>
    </r>
  </si>
  <si>
    <r>
      <rPr>
        <sz val="8"/>
        <rFont val="Calibri"/>
      </rPr>
      <t>APORTACIONES PATRONALES DE SERVICIO MEDICO</t>
    </r>
  </si>
  <si>
    <r>
      <rPr>
        <sz val="8"/>
        <rFont val="Calibri"/>
      </rPr>
      <t>14102</t>
    </r>
  </si>
  <si>
    <r>
      <rPr>
        <sz val="8"/>
        <rFont val="Calibri"/>
      </rPr>
      <t>APORTACIONES PATRONALES DE FONDO DE PENSIONES</t>
    </r>
  </si>
  <si>
    <r>
      <rPr>
        <sz val="8"/>
        <rFont val="Calibri"/>
      </rPr>
      <t>14103</t>
    </r>
  </si>
  <si>
    <r>
      <rPr>
        <sz val="8"/>
        <rFont val="Calibri"/>
      </rPr>
      <t>APORTACIONES PATRONALES DE ACCIDENTE DE TRABAJO</t>
    </r>
  </si>
  <si>
    <r>
      <rPr>
        <sz val="8"/>
        <rFont val="Calibri"/>
      </rPr>
      <t>14400</t>
    </r>
  </si>
  <si>
    <r>
      <rPr>
        <sz val="8"/>
        <rFont val="Calibri"/>
      </rPr>
      <t>14401</t>
    </r>
  </si>
  <si>
    <r>
      <rPr>
        <sz val="8"/>
        <rFont val="Calibri"/>
      </rPr>
      <t>SEGURO DE VIDA</t>
    </r>
  </si>
  <si>
    <r>
      <rPr>
        <sz val="8"/>
        <rFont val="Calibri"/>
      </rPr>
      <t>15000</t>
    </r>
  </si>
  <si>
    <r>
      <rPr>
        <sz val="8"/>
        <rFont val="Calibri"/>
      </rPr>
      <t>15200</t>
    </r>
  </si>
  <si>
    <r>
      <rPr>
        <sz val="8"/>
        <rFont val="Calibri"/>
      </rPr>
      <t>15201</t>
    </r>
  </si>
  <si>
    <r>
      <rPr>
        <sz val="8"/>
        <rFont val="Calibri"/>
      </rPr>
      <t>INDEMNIZACIONES</t>
    </r>
  </si>
  <si>
    <r>
      <rPr>
        <sz val="8"/>
        <rFont val="Calibri"/>
      </rPr>
      <t>15400</t>
    </r>
  </si>
  <si>
    <r>
      <rPr>
        <sz val="8"/>
        <rFont val="Calibri"/>
      </rPr>
      <t>15401</t>
    </r>
  </si>
  <si>
    <r>
      <rPr>
        <sz val="8"/>
        <rFont val="Calibri"/>
      </rPr>
      <t>CANASTA BASICA</t>
    </r>
  </si>
  <si>
    <r>
      <rPr>
        <sz val="8"/>
        <rFont val="Calibri"/>
      </rPr>
      <t>15402</t>
    </r>
  </si>
  <si>
    <r>
      <rPr>
        <sz val="8"/>
        <rFont val="Calibri"/>
      </rPr>
      <t>BONO DE TRANSPORTE</t>
    </r>
  </si>
  <si>
    <r>
      <rPr>
        <sz val="8"/>
        <rFont val="Calibri"/>
      </rPr>
      <t>15403</t>
    </r>
  </si>
  <si>
    <r>
      <rPr>
        <sz val="8"/>
        <rFont val="Calibri"/>
      </rPr>
      <t>PREVISION SOCIAL MULTIPLE</t>
    </r>
  </si>
  <si>
    <r>
      <rPr>
        <sz val="8"/>
        <rFont val="Calibri"/>
      </rPr>
      <t>15404</t>
    </r>
  </si>
  <si>
    <r>
      <rPr>
        <sz val="8"/>
        <rFont val="Calibri"/>
      </rPr>
      <t>INCENTIVO A LA EFICIENCIA</t>
    </r>
  </si>
  <si>
    <r>
      <rPr>
        <sz val="8"/>
        <rFont val="Calibri"/>
      </rPr>
      <t>15405</t>
    </r>
  </si>
  <si>
    <r>
      <rPr>
        <sz val="8"/>
        <rFont val="Calibri"/>
      </rPr>
      <t>BONO POR BUENA DISPOSICION</t>
    </r>
  </si>
  <si>
    <r>
      <rPr>
        <sz val="8"/>
        <rFont val="Calibri"/>
      </rPr>
      <t>15406</t>
    </r>
  </si>
  <si>
    <r>
      <rPr>
        <sz val="8"/>
        <rFont val="Calibri"/>
      </rPr>
      <t>FOMENTO EDUCATIVO</t>
    </r>
  </si>
  <si>
    <r>
      <rPr>
        <sz val="8"/>
        <rFont val="Calibri"/>
      </rPr>
      <t>15407</t>
    </r>
  </si>
  <si>
    <r>
      <rPr>
        <sz val="8"/>
        <rFont val="Calibri"/>
      </rPr>
      <t>OTRAS PRESTACIONES SOCIALES</t>
    </r>
  </si>
  <si>
    <r>
      <rPr>
        <sz val="8"/>
        <rFont val="Calibri"/>
      </rPr>
      <t>16000</t>
    </r>
  </si>
  <si>
    <r>
      <rPr>
        <sz val="8"/>
        <rFont val="Calibri"/>
      </rPr>
      <t>16100</t>
    </r>
  </si>
  <si>
    <r>
      <rPr>
        <sz val="8"/>
        <rFont val="Calibri"/>
      </rPr>
      <t>16102</t>
    </r>
  </si>
  <si>
    <r>
      <rPr>
        <sz val="8"/>
        <rFont val="Calibri"/>
      </rPr>
      <t>RESERVA PARA AJUSTES DE PERSONAL</t>
    </r>
  </si>
  <si>
    <r>
      <rPr>
        <sz val="8"/>
        <rFont val="Calibri"/>
      </rPr>
      <t>17000</t>
    </r>
  </si>
  <si>
    <r>
      <rPr>
        <sz val="8"/>
        <rFont val="Calibri"/>
      </rPr>
      <t>17100</t>
    </r>
  </si>
  <si>
    <r>
      <rPr>
        <sz val="8"/>
        <rFont val="Calibri"/>
      </rPr>
      <t>17101</t>
    </r>
  </si>
  <si>
    <r>
      <rPr>
        <sz val="8"/>
        <rFont val="Calibri"/>
      </rPr>
      <t>ESTÍMULOS POR PRODUCTIVIDAD</t>
    </r>
  </si>
  <si>
    <r>
      <rPr>
        <sz val="8"/>
        <rFont val="Calibri"/>
      </rPr>
      <t>20000</t>
    </r>
  </si>
  <si>
    <r>
      <rPr>
        <sz val="8"/>
        <rFont val="Calibri"/>
      </rPr>
      <t>21000</t>
    </r>
  </si>
  <si>
    <r>
      <rPr>
        <sz val="8"/>
        <rFont val="Calibri"/>
      </rPr>
      <t>21100</t>
    </r>
  </si>
  <si>
    <r>
      <rPr>
        <sz val="8"/>
        <rFont val="Calibri"/>
      </rPr>
      <t>21101</t>
    </r>
  </si>
  <si>
    <r>
      <rPr>
        <sz val="8"/>
        <rFont val="Calibri"/>
      </rPr>
      <t>MATERIALES, UTILES Y EQUIPOS MENORES DE OFICINA</t>
    </r>
  </si>
  <si>
    <r>
      <rPr>
        <sz val="8"/>
        <rFont val="Calibri"/>
      </rPr>
      <t>21103</t>
    </r>
  </si>
  <si>
    <r>
      <rPr>
        <sz val="8"/>
        <rFont val="Calibri"/>
      </rPr>
      <t>OTROS EQUIPOS MENORES DIVERSOS</t>
    </r>
  </si>
  <si>
    <r>
      <rPr>
        <sz val="8"/>
        <rFont val="Calibri"/>
      </rPr>
      <t>21400</t>
    </r>
  </si>
  <si>
    <r>
      <rPr>
        <sz val="8"/>
        <rFont val="Calibri"/>
      </rPr>
      <t>21401</t>
    </r>
  </si>
  <si>
    <r>
      <rPr>
        <sz val="8"/>
        <rFont val="Calibri"/>
      </rPr>
      <t>MATERIALES, UTILES Y EQ.MENORES DE TECNOLOGIA DE LA INFORMACION Y COMUNICACIONES</t>
    </r>
  </si>
  <si>
    <r>
      <rPr>
        <sz val="8"/>
        <rFont val="Calibri"/>
      </rPr>
      <t>21500</t>
    </r>
  </si>
  <si>
    <r>
      <rPr>
        <sz val="8"/>
        <rFont val="Calibri"/>
      </rPr>
      <t>21501</t>
    </r>
  </si>
  <si>
    <r>
      <rPr>
        <sz val="8"/>
        <rFont val="Calibri"/>
      </rPr>
      <t>MATERIAL IMPRESO Y DE APOYO INFORMATIVO</t>
    </r>
  </si>
  <si>
    <r>
      <rPr>
        <sz val="8"/>
        <rFont val="Calibri"/>
      </rPr>
      <t>21600</t>
    </r>
  </si>
  <si>
    <r>
      <rPr>
        <sz val="8"/>
        <rFont val="Calibri"/>
      </rPr>
      <t>21601</t>
    </r>
  </si>
  <si>
    <r>
      <rPr>
        <sz val="8"/>
        <rFont val="Calibri"/>
      </rPr>
      <t>MATERIAL DE LIMPIEZA</t>
    </r>
  </si>
  <si>
    <r>
      <rPr>
        <sz val="8"/>
        <rFont val="Calibri"/>
      </rPr>
      <t>21800</t>
    </r>
  </si>
  <si>
    <r>
      <rPr>
        <sz val="8"/>
        <rFont val="Calibri"/>
      </rPr>
      <t>21801</t>
    </r>
  </si>
  <si>
    <r>
      <rPr>
        <sz val="8"/>
        <rFont val="Calibri"/>
      </rPr>
      <t>MATERIAL PARA CREDENCIALIZACION</t>
    </r>
  </si>
  <si>
    <r>
      <rPr>
        <sz val="8"/>
        <rFont val="Calibri"/>
      </rPr>
      <t>22000</t>
    </r>
  </si>
  <si>
    <r>
      <rPr>
        <sz val="8"/>
        <rFont val="Calibri"/>
      </rPr>
      <t>22100</t>
    </r>
  </si>
  <si>
    <r>
      <rPr>
        <sz val="8"/>
        <rFont val="Calibri"/>
      </rPr>
      <t>22104</t>
    </r>
  </si>
  <si>
    <r>
      <rPr>
        <sz val="8"/>
        <rFont val="Calibri"/>
      </rPr>
      <t>ALIMENTACION DE PERSONAL</t>
    </r>
  </si>
  <si>
    <r>
      <rPr>
        <sz val="8"/>
        <rFont val="Calibri"/>
      </rPr>
      <t>22105</t>
    </r>
  </si>
  <si>
    <r>
      <rPr>
        <sz val="8"/>
        <rFont val="Calibri"/>
      </rPr>
      <t>AGUA Y HIELO PARA CONSUMO HUMANO</t>
    </r>
  </si>
  <si>
    <r>
      <rPr>
        <sz val="8"/>
        <rFont val="Calibri"/>
      </rPr>
      <t>22106</t>
    </r>
  </si>
  <si>
    <r>
      <rPr>
        <sz val="8"/>
        <rFont val="Calibri"/>
      </rPr>
      <t xml:space="preserve">ARTICULOS DE CAFETERIA </t>
    </r>
  </si>
  <si>
    <r>
      <rPr>
        <sz val="8"/>
        <rFont val="Calibri"/>
      </rPr>
      <t>24000</t>
    </r>
  </si>
  <si>
    <r>
      <rPr>
        <sz val="8"/>
        <rFont val="Calibri"/>
      </rPr>
      <t>24600</t>
    </r>
  </si>
  <si>
    <r>
      <rPr>
        <sz val="8"/>
        <rFont val="Calibri"/>
      </rPr>
      <t>24601</t>
    </r>
  </si>
  <si>
    <r>
      <rPr>
        <sz val="8"/>
        <rFont val="Calibri"/>
      </rPr>
      <t>MATERIAL ELECTRICO</t>
    </r>
  </si>
  <si>
    <r>
      <rPr>
        <sz val="8"/>
        <rFont val="Calibri"/>
      </rPr>
      <t>24900</t>
    </r>
  </si>
  <si>
    <r>
      <rPr>
        <sz val="8"/>
        <rFont val="Calibri"/>
      </rPr>
      <t>24901</t>
    </r>
  </si>
  <si>
    <r>
      <rPr>
        <sz val="8"/>
        <rFont val="Calibri"/>
      </rPr>
      <t>OTROS MATERIALES Y ARTICULOS DE CONSTRUCCION Y REPARACION</t>
    </r>
  </si>
  <si>
    <r>
      <rPr>
        <sz val="8"/>
        <rFont val="Calibri"/>
      </rPr>
      <t>25000</t>
    </r>
  </si>
  <si>
    <r>
      <rPr>
        <sz val="8"/>
        <rFont val="Calibri"/>
      </rPr>
      <t>25300</t>
    </r>
  </si>
  <si>
    <r>
      <rPr>
        <sz val="8"/>
        <rFont val="Calibri"/>
      </rPr>
      <t>25301</t>
    </r>
  </si>
  <si>
    <r>
      <rPr>
        <sz val="8"/>
        <rFont val="Calibri"/>
      </rPr>
      <t>MEDICINAS Y PRODUCTOS FARMACEUTICOS</t>
    </r>
  </si>
  <si>
    <r>
      <rPr>
        <sz val="8"/>
        <rFont val="Calibri"/>
      </rPr>
      <t>25400</t>
    </r>
  </si>
  <si>
    <r>
      <rPr>
        <sz val="8"/>
        <rFont val="Calibri"/>
      </rPr>
      <t>25401</t>
    </r>
  </si>
  <si>
    <r>
      <rPr>
        <sz val="8"/>
        <rFont val="Calibri"/>
      </rPr>
      <t>MATERIALES, ACCESORIOS Y SUMINISTROS MÉDICOS</t>
    </r>
  </si>
  <si>
    <r>
      <rPr>
        <sz val="8"/>
        <rFont val="Calibri"/>
      </rPr>
      <t>26000</t>
    </r>
  </si>
  <si>
    <r>
      <rPr>
        <sz val="8"/>
        <rFont val="Calibri"/>
      </rPr>
      <t>26100</t>
    </r>
  </si>
  <si>
    <r>
      <rPr>
        <sz val="8"/>
        <rFont val="Calibri"/>
      </rPr>
      <t>26101</t>
    </r>
  </si>
  <si>
    <r>
      <rPr>
        <sz val="8"/>
        <rFont val="Calibri"/>
      </rPr>
      <t>COMBUSTIBLES</t>
    </r>
  </si>
  <si>
    <r>
      <rPr>
        <sz val="8"/>
        <rFont val="Calibri"/>
      </rPr>
      <t>27000</t>
    </r>
  </si>
  <si>
    <r>
      <rPr>
        <sz val="8"/>
        <rFont val="Calibri"/>
      </rPr>
      <t>27100</t>
    </r>
  </si>
  <si>
    <r>
      <rPr>
        <sz val="8"/>
        <rFont val="Calibri"/>
      </rPr>
      <t>27101</t>
    </r>
  </si>
  <si>
    <r>
      <rPr>
        <sz val="8"/>
        <rFont val="Calibri"/>
      </rPr>
      <t>VESTUARIO Y UNIFORMES</t>
    </r>
  </si>
  <si>
    <r>
      <rPr>
        <sz val="8"/>
        <rFont val="Calibri"/>
      </rPr>
      <t>27200</t>
    </r>
  </si>
  <si>
    <r>
      <rPr>
        <sz val="8"/>
        <rFont val="Calibri"/>
      </rPr>
      <t>27201</t>
    </r>
  </si>
  <si>
    <r>
      <rPr>
        <sz val="8"/>
        <rFont val="Calibri"/>
      </rPr>
      <t>ROPA DE PROTECCION PERSONAL</t>
    </r>
  </si>
  <si>
    <r>
      <rPr>
        <sz val="8"/>
        <rFont val="Calibri"/>
      </rPr>
      <t>29000</t>
    </r>
  </si>
  <si>
    <r>
      <rPr>
        <sz val="8"/>
        <rFont val="Calibri"/>
      </rPr>
      <t>29100</t>
    </r>
  </si>
  <si>
    <r>
      <rPr>
        <sz val="8"/>
        <rFont val="Calibri"/>
      </rPr>
      <t>29101</t>
    </r>
  </si>
  <si>
    <r>
      <rPr>
        <sz val="8"/>
        <rFont val="Calibri"/>
      </rPr>
      <t>HERRAMIENTAS MENORES</t>
    </r>
  </si>
  <si>
    <r>
      <rPr>
        <sz val="8"/>
        <rFont val="Calibri"/>
      </rPr>
      <t>29200</t>
    </r>
  </si>
  <si>
    <r>
      <rPr>
        <sz val="8"/>
        <rFont val="Calibri"/>
      </rPr>
      <t>29201</t>
    </r>
  </si>
  <si>
    <r>
      <rPr>
        <sz val="8"/>
        <rFont val="Calibri"/>
      </rPr>
      <t>REFACCIONES Y ACCESORIOS MENORES DE EDIFICIOS</t>
    </r>
  </si>
  <si>
    <r>
      <rPr>
        <sz val="8"/>
        <rFont val="Calibri"/>
      </rPr>
      <t>29400</t>
    </r>
  </si>
  <si>
    <r>
      <rPr>
        <sz val="8"/>
        <rFont val="Calibri"/>
      </rPr>
      <t>29401</t>
    </r>
  </si>
  <si>
    <r>
      <rPr>
        <sz val="8"/>
        <rFont val="Calibri"/>
      </rPr>
      <t>REFACCIONES Y ACCESORIOS MENORES DE EQ. DE COMPUTO Y TECNOLOGIAS DE LA INFORMACION</t>
    </r>
  </si>
  <si>
    <r>
      <rPr>
        <sz val="8"/>
        <rFont val="Calibri"/>
      </rPr>
      <t>29600</t>
    </r>
  </si>
  <si>
    <r>
      <rPr>
        <sz val="8"/>
        <rFont val="Calibri"/>
      </rPr>
      <t>29601</t>
    </r>
  </si>
  <si>
    <r>
      <rPr>
        <sz val="8"/>
        <rFont val="Calibri"/>
      </rPr>
      <t>REFACCIONES Y ACCESORIOS MENORES DE EQ. DE TRANSPORTE</t>
    </r>
  </si>
  <si>
    <r>
      <rPr>
        <sz val="8"/>
        <rFont val="Calibri"/>
      </rPr>
      <t>29800</t>
    </r>
  </si>
  <si>
    <r>
      <rPr>
        <sz val="8"/>
        <rFont val="Calibri"/>
      </rPr>
      <t>29804</t>
    </r>
  </si>
  <si>
    <r>
      <rPr>
        <sz val="8"/>
        <rFont val="Calibri"/>
      </rPr>
      <t>REFACCIONES Y ACCESORIOS MENORES DE SISTEMAS DE AIRE ACONDICIONADO, CALEFACCION Y REFRIGERACION</t>
    </r>
  </si>
  <si>
    <r>
      <rPr>
        <sz val="8"/>
        <rFont val="Calibri"/>
      </rPr>
      <t>30000</t>
    </r>
  </si>
  <si>
    <r>
      <rPr>
        <sz val="8"/>
        <rFont val="Calibri"/>
      </rPr>
      <t>31000</t>
    </r>
  </si>
  <si>
    <r>
      <rPr>
        <sz val="8"/>
        <rFont val="Calibri"/>
      </rPr>
      <t>31100</t>
    </r>
  </si>
  <si>
    <r>
      <rPr>
        <sz val="8"/>
        <rFont val="Calibri"/>
      </rPr>
      <t>31101</t>
    </r>
  </si>
  <si>
    <r>
      <rPr>
        <sz val="8"/>
        <rFont val="Calibri"/>
      </rPr>
      <t>SERVICIO DE ENERGIA ELECTRICA</t>
    </r>
  </si>
  <si>
    <r>
      <rPr>
        <sz val="8"/>
        <rFont val="Calibri"/>
      </rPr>
      <t>31300</t>
    </r>
  </si>
  <si>
    <r>
      <rPr>
        <sz val="8"/>
        <rFont val="Calibri"/>
      </rPr>
      <t>31301</t>
    </r>
  </si>
  <si>
    <r>
      <rPr>
        <sz val="8"/>
        <rFont val="Calibri"/>
      </rPr>
      <t>SERVICIO DE AGUA POTABLE</t>
    </r>
  </si>
  <si>
    <r>
      <rPr>
        <sz val="8"/>
        <rFont val="Calibri"/>
      </rPr>
      <t>31400</t>
    </r>
  </si>
  <si>
    <r>
      <rPr>
        <sz val="8"/>
        <rFont val="Calibri"/>
      </rPr>
      <t>31401</t>
    </r>
  </si>
  <si>
    <r>
      <rPr>
        <sz val="8"/>
        <rFont val="Calibri"/>
      </rPr>
      <t>SERVICIO TELEFONICO TRADICIONAL</t>
    </r>
  </si>
  <si>
    <r>
      <rPr>
        <sz val="8"/>
        <rFont val="Calibri"/>
      </rPr>
      <t>31500</t>
    </r>
  </si>
  <si>
    <r>
      <rPr>
        <sz val="8"/>
        <rFont val="Calibri"/>
      </rPr>
      <t>31501</t>
    </r>
  </si>
  <si>
    <r>
      <rPr>
        <sz val="8"/>
        <rFont val="Calibri"/>
      </rPr>
      <t>SERVICIOS DE TELEFONIA CELULAR</t>
    </r>
  </si>
  <si>
    <r>
      <rPr>
        <sz val="8"/>
        <rFont val="Calibri"/>
      </rPr>
      <t>31700</t>
    </r>
  </si>
  <si>
    <r>
      <rPr>
        <sz val="8"/>
        <rFont val="Calibri"/>
      </rPr>
      <t>31701</t>
    </r>
  </si>
  <si>
    <r>
      <rPr>
        <sz val="8"/>
        <rFont val="Calibri"/>
      </rPr>
      <t>SERVICIO DE ACCESO A INTERNET,REDES Y PROCESAMIENTO DE INFORMACION</t>
    </r>
  </si>
  <si>
    <r>
      <rPr>
        <sz val="8"/>
        <rFont val="Calibri"/>
      </rPr>
      <t>31800</t>
    </r>
  </si>
  <si>
    <r>
      <rPr>
        <sz val="8"/>
        <rFont val="Calibri"/>
      </rPr>
      <t>31801</t>
    </r>
  </si>
  <si>
    <r>
      <rPr>
        <sz val="8"/>
        <rFont val="Calibri"/>
      </rPr>
      <t>SERVICIO POSTAL,TELÉGRAFO Y MENSAJERIA</t>
    </r>
  </si>
  <si>
    <r>
      <rPr>
        <sz val="8"/>
        <rFont val="Calibri"/>
      </rPr>
      <t>32000</t>
    </r>
  </si>
  <si>
    <r>
      <rPr>
        <sz val="8"/>
        <rFont val="Calibri"/>
      </rPr>
      <t>32200</t>
    </r>
  </si>
  <si>
    <r>
      <rPr>
        <sz val="8"/>
        <rFont val="Calibri"/>
      </rPr>
      <t>32201</t>
    </r>
  </si>
  <si>
    <r>
      <rPr>
        <sz val="8"/>
        <rFont val="Calibri"/>
      </rPr>
      <t>ARRENDAMIENTOS DE EDIFICIOS Y LOCALES</t>
    </r>
  </si>
  <si>
    <r>
      <rPr>
        <sz val="8"/>
        <rFont val="Calibri"/>
      </rPr>
      <t>32300</t>
    </r>
  </si>
  <si>
    <r>
      <rPr>
        <sz val="8"/>
        <rFont val="Calibri"/>
      </rPr>
      <t>32301</t>
    </r>
  </si>
  <si>
    <r>
      <rPr>
        <sz val="8"/>
        <rFont val="Calibri"/>
      </rPr>
      <t>ARRENDAMIENTO DE MOBILIARIO Y EQ. DE ADMINISTRACION, EDUCACIONAL, RECREATIVO Y DE BIENES INFORMATICOS</t>
    </r>
  </si>
  <si>
    <r>
      <rPr>
        <sz val="8"/>
        <rFont val="Calibri"/>
      </rPr>
      <t>32900</t>
    </r>
  </si>
  <si>
    <r>
      <rPr>
        <sz val="8"/>
        <rFont val="Calibri"/>
      </rPr>
      <t>32901</t>
    </r>
  </si>
  <si>
    <r>
      <rPr>
        <sz val="8"/>
        <rFont val="Calibri"/>
      </rPr>
      <t>OTROS ARRENDAMIENTOS</t>
    </r>
  </si>
  <si>
    <r>
      <rPr>
        <sz val="8"/>
        <rFont val="Calibri"/>
      </rPr>
      <t>33000</t>
    </r>
  </si>
  <si>
    <r>
      <rPr>
        <sz val="8"/>
        <rFont val="Calibri"/>
      </rPr>
      <t>33300</t>
    </r>
  </si>
  <si>
    <r>
      <rPr>
        <sz val="8"/>
        <rFont val="Calibri"/>
      </rPr>
      <t>33302</t>
    </r>
  </si>
  <si>
    <r>
      <rPr>
        <sz val="8"/>
        <rFont val="Calibri"/>
      </rPr>
      <t>SERVICIOS DE CONSULTORIA EN TECNOLOGIAS DE LA INFORMACION</t>
    </r>
  </si>
  <si>
    <r>
      <rPr>
        <sz val="8"/>
        <rFont val="Calibri"/>
      </rPr>
      <t>33303</t>
    </r>
  </si>
  <si>
    <r>
      <rPr>
        <sz val="8"/>
        <rFont val="Calibri"/>
      </rPr>
      <t>SERVICIOS DE CONSULTORÍA  CIENTIFICA Y TECNICA</t>
    </r>
  </si>
  <si>
    <r>
      <rPr>
        <sz val="8"/>
        <rFont val="Calibri"/>
      </rPr>
      <t>33400</t>
    </r>
  </si>
  <si>
    <r>
      <rPr>
        <sz val="8"/>
        <rFont val="Calibri"/>
      </rPr>
      <t>33401</t>
    </r>
  </si>
  <si>
    <r>
      <rPr>
        <sz val="8"/>
        <rFont val="Calibri"/>
      </rPr>
      <t>SERVICIOS DE CAPACITACION</t>
    </r>
  </si>
  <si>
    <r>
      <rPr>
        <sz val="8"/>
        <rFont val="Calibri"/>
      </rPr>
      <t>33600</t>
    </r>
  </si>
  <si>
    <r>
      <rPr>
        <sz val="8"/>
        <rFont val="Calibri"/>
      </rPr>
      <t>33601</t>
    </r>
  </si>
  <si>
    <r>
      <rPr>
        <sz val="8"/>
        <rFont val="Calibri"/>
      </rPr>
      <t>SERVICIOS DE APOYO ADMINISTRATIVO y FOTOCOPIADO</t>
    </r>
  </si>
  <si>
    <r>
      <rPr>
        <sz val="8"/>
        <rFont val="Calibri"/>
      </rPr>
      <t>33602</t>
    </r>
  </si>
  <si>
    <r>
      <rPr>
        <sz val="8"/>
        <rFont val="Calibri"/>
      </rPr>
      <t xml:space="preserve">SERVICIOS DE IMPRESIÓN </t>
    </r>
  </si>
  <si>
    <r>
      <rPr>
        <sz val="8"/>
        <rFont val="Calibri"/>
      </rPr>
      <t>33603</t>
    </r>
  </si>
  <si>
    <r>
      <rPr>
        <sz val="8"/>
        <rFont val="Calibri"/>
      </rPr>
      <t xml:space="preserve">SERVICIOS DE IMPRESIÓN DEL INFORME DE LABORES </t>
    </r>
  </si>
  <si>
    <r>
      <rPr>
        <sz val="8"/>
        <rFont val="Calibri"/>
      </rPr>
      <t>33800</t>
    </r>
  </si>
  <si>
    <r>
      <rPr>
        <sz val="8"/>
        <rFont val="Calibri"/>
      </rPr>
      <t>33801</t>
    </r>
  </si>
  <si>
    <r>
      <rPr>
        <sz val="8"/>
        <rFont val="Calibri"/>
      </rPr>
      <t>SERVICIO DE VIGILANCIA Y MONITOREO</t>
    </r>
  </si>
  <si>
    <r>
      <rPr>
        <sz val="8"/>
        <rFont val="Calibri"/>
      </rPr>
      <t>34000</t>
    </r>
  </si>
  <si>
    <r>
      <rPr>
        <sz val="8"/>
        <rFont val="Calibri"/>
      </rPr>
      <t>34100</t>
    </r>
  </si>
  <si>
    <r>
      <rPr>
        <sz val="8"/>
        <rFont val="Calibri"/>
      </rPr>
      <t>34101</t>
    </r>
  </si>
  <si>
    <r>
      <rPr>
        <sz val="8"/>
        <rFont val="Calibri"/>
      </rPr>
      <t>INTERESES, COMISIONES Y SERVICIOS BANCARIOS</t>
    </r>
  </si>
  <si>
    <r>
      <rPr>
        <sz val="8"/>
        <rFont val="Calibri"/>
      </rPr>
      <t>34500</t>
    </r>
  </si>
  <si>
    <r>
      <rPr>
        <sz val="8"/>
        <rFont val="Calibri"/>
      </rPr>
      <t>34501</t>
    </r>
  </si>
  <si>
    <r>
      <rPr>
        <sz val="8"/>
        <rFont val="Calibri"/>
      </rPr>
      <t>SEGUROS DE BIENES PATRIMONIALES</t>
    </r>
  </si>
  <si>
    <r>
      <rPr>
        <sz val="8"/>
        <rFont val="Calibri"/>
      </rPr>
      <t>35000</t>
    </r>
  </si>
  <si>
    <r>
      <rPr>
        <sz val="8"/>
        <rFont val="Calibri"/>
      </rPr>
      <t>35100</t>
    </r>
  </si>
  <si>
    <r>
      <rPr>
        <sz val="8"/>
        <rFont val="Calibri"/>
      </rPr>
      <t>35101</t>
    </r>
  </si>
  <si>
    <r>
      <rPr>
        <sz val="8"/>
        <rFont val="Calibri"/>
      </rPr>
      <t>CONS.Y MNTO. MENOR DE EDIFICIOS Y LOCALES</t>
    </r>
  </si>
  <si>
    <r>
      <rPr>
        <sz val="8"/>
        <rFont val="Calibri"/>
      </rPr>
      <t>35300</t>
    </r>
  </si>
  <si>
    <r>
      <rPr>
        <sz val="8"/>
        <rFont val="Calibri"/>
      </rPr>
      <t>35301</t>
    </r>
  </si>
  <si>
    <r>
      <rPr>
        <sz val="8"/>
        <rFont val="Calibri"/>
      </rPr>
      <t>INSTALACIÓN, REPARACIÓN Y MANTENIMIENTO DE EQUIPO DE CÓMPUTO Y TECNOLOGÍA DE LA INFORMACIÓN</t>
    </r>
  </si>
  <si>
    <r>
      <rPr>
        <sz val="8"/>
        <rFont val="Calibri"/>
      </rPr>
      <t>35500</t>
    </r>
  </si>
  <si>
    <r>
      <rPr>
        <sz val="8"/>
        <rFont val="Calibri"/>
      </rPr>
      <t>35501</t>
    </r>
  </si>
  <si>
    <r>
      <rPr>
        <sz val="8"/>
        <rFont val="Calibri"/>
      </rPr>
      <t>REPARACION Y MANTENIMIENTO DE EQUIPO DE TRANSPORTE</t>
    </r>
  </si>
  <si>
    <r>
      <rPr>
        <sz val="8"/>
        <rFont val="Calibri"/>
      </rPr>
      <t>35700</t>
    </r>
  </si>
  <si>
    <r>
      <rPr>
        <sz val="8"/>
        <rFont val="Calibri"/>
      </rPr>
      <t>35704</t>
    </r>
  </si>
  <si>
    <r>
      <rPr>
        <sz val="8"/>
        <rFont val="Calibri"/>
      </rPr>
      <t>INSTALACION, REPARACION Y MANTENIMIENTO DE SISTEMAS DE AIRE ACONDICIONADO, CALEFACCION Y DE REFRIGERACION</t>
    </r>
  </si>
  <si>
    <r>
      <rPr>
        <sz val="8"/>
        <rFont val="Calibri"/>
      </rPr>
      <t>35800</t>
    </r>
  </si>
  <si>
    <r>
      <rPr>
        <sz val="8"/>
        <rFont val="Calibri"/>
      </rPr>
      <t>35801</t>
    </r>
  </si>
  <si>
    <r>
      <rPr>
        <sz val="8"/>
        <rFont val="Calibri"/>
      </rPr>
      <t>SERVICIOS DE LIMPIEZA</t>
    </r>
  </si>
  <si>
    <r>
      <rPr>
        <sz val="8"/>
        <rFont val="Calibri"/>
      </rPr>
      <t>35900</t>
    </r>
  </si>
  <si>
    <r>
      <rPr>
        <sz val="8"/>
        <rFont val="Calibri"/>
      </rPr>
      <t>35902</t>
    </r>
  </si>
  <si>
    <r>
      <rPr>
        <sz val="8"/>
        <rFont val="Calibri"/>
      </rPr>
      <t>SERVICIOS DE FUMIGACIÓN</t>
    </r>
  </si>
  <si>
    <r>
      <rPr>
        <sz val="8"/>
        <rFont val="Calibri"/>
      </rPr>
      <t>36000</t>
    </r>
  </si>
  <si>
    <r>
      <rPr>
        <sz val="8"/>
        <rFont val="Calibri"/>
      </rPr>
      <t>36600</t>
    </r>
  </si>
  <si>
    <r>
      <rPr>
        <sz val="8"/>
        <rFont val="Calibri"/>
      </rPr>
      <t>36601</t>
    </r>
  </si>
  <si>
    <r>
      <rPr>
        <sz val="8"/>
        <rFont val="Calibri"/>
      </rPr>
      <t>SERVICIO DE CREACIÓN Y DIFUSIÓN DE CONTENIDO EXCLUSIVAMENTE A TRAVÉS DE INTERNET</t>
    </r>
  </si>
  <si>
    <r>
      <rPr>
        <sz val="8"/>
        <rFont val="Calibri"/>
      </rPr>
      <t>37000</t>
    </r>
  </si>
  <si>
    <r>
      <rPr>
        <sz val="8"/>
        <rFont val="Calibri"/>
      </rPr>
      <t>37100</t>
    </r>
  </si>
  <si>
    <r>
      <rPr>
        <sz val="8"/>
        <rFont val="Calibri"/>
      </rPr>
      <t>37101</t>
    </r>
  </si>
  <si>
    <r>
      <rPr>
        <sz val="8"/>
        <rFont val="Calibri"/>
      </rPr>
      <t>PASAJES AEREOS</t>
    </r>
  </si>
  <si>
    <r>
      <rPr>
        <sz val="8"/>
        <rFont val="Calibri"/>
      </rPr>
      <t>37200</t>
    </r>
  </si>
  <si>
    <r>
      <rPr>
        <sz val="8"/>
        <rFont val="Calibri"/>
      </rPr>
      <t>37201</t>
    </r>
  </si>
  <si>
    <r>
      <rPr>
        <sz val="8"/>
        <rFont val="Calibri"/>
      </rPr>
      <t>PASAJES TERRESTRES</t>
    </r>
  </si>
  <si>
    <r>
      <rPr>
        <sz val="8"/>
        <rFont val="Calibri"/>
      </rPr>
      <t>37500</t>
    </r>
  </si>
  <si>
    <r>
      <rPr>
        <sz val="8"/>
        <rFont val="Calibri"/>
      </rPr>
      <t>37501</t>
    </r>
  </si>
  <si>
    <r>
      <rPr>
        <sz val="8"/>
        <rFont val="Calibri"/>
      </rPr>
      <t>VIATICOS EN EL PAIS</t>
    </r>
  </si>
  <si>
    <r>
      <rPr>
        <sz val="8"/>
        <rFont val="Calibri"/>
      </rPr>
      <t>37502</t>
    </r>
  </si>
  <si>
    <r>
      <rPr>
        <sz val="8"/>
        <rFont val="Calibri"/>
      </rPr>
      <t>HOSPEDAJE EN EL PAIS</t>
    </r>
  </si>
  <si>
    <r>
      <rPr>
        <sz val="8"/>
        <rFont val="Calibri"/>
      </rPr>
      <t>37900</t>
    </r>
  </si>
  <si>
    <r>
      <rPr>
        <sz val="8"/>
        <rFont val="Calibri"/>
      </rPr>
      <t>37902</t>
    </r>
  </si>
  <si>
    <r>
      <rPr>
        <sz val="8"/>
        <rFont val="Calibri"/>
      </rPr>
      <t>PEAJES</t>
    </r>
  </si>
  <si>
    <r>
      <rPr>
        <sz val="8"/>
        <rFont val="Calibri"/>
      </rPr>
      <t>37903</t>
    </r>
  </si>
  <si>
    <r>
      <rPr>
        <sz val="8"/>
        <rFont val="Calibri"/>
      </rPr>
      <t>HOSPEDAJES Y PASAJES DE INVITADOS</t>
    </r>
  </si>
  <si>
    <r>
      <rPr>
        <sz val="8"/>
        <rFont val="Calibri"/>
      </rPr>
      <t>38000</t>
    </r>
  </si>
  <si>
    <r>
      <rPr>
        <sz val="8"/>
        <rFont val="Calibri"/>
      </rPr>
      <t>38300</t>
    </r>
  </si>
  <si>
    <r>
      <rPr>
        <sz val="8"/>
        <rFont val="Calibri"/>
      </rPr>
      <t>38301</t>
    </r>
  </si>
  <si>
    <r>
      <rPr>
        <sz val="8"/>
        <rFont val="Calibri"/>
      </rPr>
      <t>CONGRESOS Y CONVENCIONES</t>
    </r>
  </si>
  <si>
    <r>
      <rPr>
        <sz val="8"/>
        <rFont val="Calibri"/>
      </rPr>
      <t>38500</t>
    </r>
  </si>
  <si>
    <r>
      <rPr>
        <sz val="8"/>
        <rFont val="Calibri"/>
      </rPr>
      <t>38501</t>
    </r>
  </si>
  <si>
    <r>
      <rPr>
        <sz val="8"/>
        <rFont val="Calibri"/>
      </rPr>
      <t>REUNIONES DE TRABAJO</t>
    </r>
  </si>
  <si>
    <r>
      <rPr>
        <sz val="8"/>
        <rFont val="Calibri"/>
      </rPr>
      <t>39000</t>
    </r>
  </si>
  <si>
    <r>
      <rPr>
        <sz val="8"/>
        <rFont val="Calibri"/>
      </rPr>
      <t>39900</t>
    </r>
  </si>
  <si>
    <r>
      <rPr>
        <sz val="8"/>
        <rFont val="Calibri"/>
      </rPr>
      <t>39904</t>
    </r>
  </si>
  <si>
    <r>
      <rPr>
        <sz val="8"/>
        <rFont val="Calibri"/>
      </rPr>
      <t>OTROS SERVICIOS GENERALES</t>
    </r>
  </si>
  <si>
    <r>
      <rPr>
        <sz val="8"/>
        <rFont val="Calibri"/>
      </rPr>
      <t>40000</t>
    </r>
  </si>
  <si>
    <r>
      <rPr>
        <sz val="8"/>
        <rFont val="Calibri"/>
      </rPr>
      <t>41000</t>
    </r>
  </si>
  <si>
    <r>
      <rPr>
        <sz val="8"/>
        <rFont val="Calibri"/>
      </rPr>
      <t>41500</t>
    </r>
  </si>
  <si>
    <r>
      <rPr>
        <sz val="8"/>
        <rFont val="Calibri"/>
      </rPr>
      <t>41501</t>
    </r>
  </si>
  <si>
    <r>
      <rPr>
        <sz val="8"/>
        <rFont val="Calibri"/>
      </rPr>
      <t xml:space="preserve">TRANSFERENCIAS A ENTIDADES PARAESTATALES NO EMPRESARIALES Y </t>
    </r>
  </si>
  <si>
    <r>
      <rPr>
        <sz val="8"/>
        <rFont val="Calibri"/>
      </rPr>
      <t>44000</t>
    </r>
  </si>
  <si>
    <r>
      <rPr>
        <sz val="8"/>
        <rFont val="Calibri"/>
      </rPr>
      <t>44100</t>
    </r>
  </si>
  <si>
    <r>
      <rPr>
        <sz val="8"/>
        <rFont val="Calibri"/>
      </rPr>
      <t>44103</t>
    </r>
  </si>
  <si>
    <r>
      <rPr>
        <sz val="8"/>
        <rFont val="Calibri"/>
      </rPr>
      <t>OTRAS AYUDAS</t>
    </r>
  </si>
  <si>
    <r>
      <rPr>
        <sz val="8"/>
        <rFont val="Calibri"/>
      </rPr>
      <t>50000</t>
    </r>
  </si>
  <si>
    <r>
      <rPr>
        <sz val="8"/>
        <rFont val="Calibri"/>
      </rPr>
      <t>51000</t>
    </r>
  </si>
  <si>
    <r>
      <rPr>
        <sz val="8"/>
        <rFont val="Calibri"/>
      </rPr>
      <t>51500</t>
    </r>
  </si>
  <si>
    <r>
      <rPr>
        <sz val="8"/>
        <rFont val="Calibri"/>
      </rPr>
      <t>51501</t>
    </r>
  </si>
  <si>
    <r>
      <rPr>
        <sz val="8"/>
        <rFont val="Calibri"/>
      </rPr>
      <t>EQUIPO DE CÓMPUTO Y DE TECNOLOGÍAS DE LA INFORMACIÓN</t>
    </r>
  </si>
  <si>
    <r>
      <rPr>
        <sz val="8"/>
        <rFont val="Calibri"/>
      </rPr>
      <t>59000</t>
    </r>
  </si>
  <si>
    <r>
      <rPr>
        <sz val="8"/>
        <rFont val="Calibri"/>
      </rPr>
      <t>59100</t>
    </r>
  </si>
  <si>
    <r>
      <rPr>
        <sz val="8"/>
        <rFont val="Calibri"/>
      </rPr>
      <t>59101</t>
    </r>
  </si>
  <si>
    <r>
      <rPr>
        <sz val="8"/>
        <rFont val="Calibri"/>
      </rPr>
      <t>SOFTWARE</t>
    </r>
  </si>
  <si>
    <t>CALENDARIO DE PRESUPUESTOS DE EGRESOS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</si>
</sst>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-* #,##0.00\ _P_t_s_-;\-* #,##0.00\ _P_t_s_-;_-* &quot;-&quot;??\ _P_t_s_-;_-@_-"/>
    <numFmt numFmtId="167" formatCode="_(&quot;$&quot;* #,##0.00_);_(&quot;$&quot;* \(#,##0.00\);_(&quot;$&quot;* &quot;-&quot;??_);_(@_)"/>
    <numFmt numFmtId="168" formatCode="_-* #,##0_-;\-* #,##0_-;_-* &quot;-&quot;??_-;_-@_-"/>
    <numFmt numFmtId="169" formatCode="#,##0.00_ ;\-#,##0.00\ "/>
    <numFmt numFmtId="170" formatCode="_-* #,##0.00_-;\-* #,##0._-;_-* &quot;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.9499999999999993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rgb="FF000000"/>
      <name val="SansSerif"/>
      <family val="2"/>
    </font>
    <font>
      <sz val="11"/>
      <color theme="1"/>
      <name val="Montserrat"/>
    </font>
    <font>
      <b/>
      <sz val="8"/>
      <name val="Montserrat"/>
    </font>
    <font>
      <b/>
      <sz val="12"/>
      <name val="Montserrat"/>
    </font>
    <font>
      <sz val="8"/>
      <color theme="1"/>
      <name val="Montserrat"/>
    </font>
    <font>
      <b/>
      <sz val="8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2"/>
      <color theme="1"/>
      <name val="Montserrat"/>
    </font>
    <font>
      <b/>
      <sz val="18"/>
      <name val="Montserrat"/>
    </font>
    <font>
      <b/>
      <sz val="16"/>
      <color theme="1"/>
      <name val="Montserrat"/>
    </font>
    <font>
      <sz val="12"/>
      <color rgb="FF000000"/>
      <name val="Montserrat"/>
    </font>
    <font>
      <b/>
      <sz val="12"/>
      <color rgb="FF000000"/>
      <name val="Montserrat"/>
    </font>
    <font>
      <sz val="12"/>
      <color theme="1"/>
      <name val="Montserrat"/>
    </font>
    <font>
      <sz val="8"/>
      <color rgb="FF000000"/>
      <name val="SansSerif"/>
      <family val="2"/>
    </font>
    <font>
      <sz val="6"/>
      <color rgb="FF000000"/>
      <name val="SansSerif"/>
      <family val="2"/>
    </font>
    <font>
      <b/>
      <sz val="8"/>
      <name val="Calibri"/>
    </font>
    <font>
      <sz val="8"/>
      <name val="Calibri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8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0" xfId="0"/>
    <xf numFmtId="0" fontId="16" fillId="2" borderId="0" xfId="0" applyFont="1" applyFill="1"/>
    <xf numFmtId="0" fontId="16" fillId="0" borderId="0" xfId="0" applyFont="1"/>
    <xf numFmtId="43" fontId="16" fillId="0" borderId="0" xfId="0" applyNumberFormat="1" applyFont="1"/>
    <xf numFmtId="0" fontId="19" fillId="0" borderId="0" xfId="0" applyFont="1"/>
    <xf numFmtId="43" fontId="20" fillId="2" borderId="0" xfId="1" applyFont="1" applyFill="1" applyAlignment="1">
      <alignment horizontal="center"/>
    </xf>
    <xf numFmtId="0" fontId="20" fillId="2" borderId="0" xfId="54" applyFont="1" applyFill="1" applyAlignment="1">
      <alignment horizontal="center"/>
    </xf>
    <xf numFmtId="43" fontId="19" fillId="2" borderId="0" xfId="1" applyFont="1" applyFill="1"/>
    <xf numFmtId="0" fontId="19" fillId="2" borderId="0" xfId="0" applyFont="1" applyFill="1"/>
    <xf numFmtId="43" fontId="19" fillId="0" borderId="0" xfId="1" applyFont="1"/>
    <xf numFmtId="0" fontId="15" fillId="22" borderId="0" xfId="0" applyNumberFormat="1" applyFont="1" applyFill="1" applyBorder="1" applyAlignment="1" applyProtection="1">
      <alignment horizontal="left" vertical="top" wrapText="1"/>
    </xf>
    <xf numFmtId="0" fontId="15" fillId="22" borderId="0" xfId="0" applyNumberFormat="1" applyFont="1" applyFill="1" applyBorder="1" applyAlignment="1" applyProtection="1">
      <alignment horizontal="right" vertical="top" wrapText="1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/>
    </xf>
    <xf numFmtId="0" fontId="26" fillId="2" borderId="28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6" fillId="2" borderId="13" xfId="0" applyFont="1" applyFill="1" applyBorder="1" applyAlignment="1">
      <alignment vertical="center" wrapText="1"/>
    </xf>
    <xf numFmtId="44" fontId="27" fillId="2" borderId="9" xfId="61" applyFont="1" applyFill="1" applyBorder="1" applyAlignment="1">
      <alignment vertical="center" wrapText="1"/>
    </xf>
    <xf numFmtId="0" fontId="28" fillId="2" borderId="0" xfId="0" applyFont="1" applyFill="1"/>
    <xf numFmtId="0" fontId="28" fillId="0" borderId="0" xfId="0" applyFont="1"/>
    <xf numFmtId="164" fontId="28" fillId="0" borderId="0" xfId="0" applyNumberFormat="1" applyFont="1"/>
    <xf numFmtId="168" fontId="28" fillId="0" borderId="0" xfId="0" applyNumberFormat="1" applyFont="1"/>
    <xf numFmtId="43" fontId="18" fillId="2" borderId="9" xfId="1" applyFont="1" applyFill="1" applyBorder="1" applyAlignment="1">
      <alignment horizontal="center" vertical="center"/>
    </xf>
    <xf numFmtId="37" fontId="18" fillId="2" borderId="9" xfId="54" applyNumberFormat="1" applyFont="1" applyFill="1" applyBorder="1" applyAlignment="1">
      <alignment horizontal="center" vertical="center"/>
    </xf>
    <xf numFmtId="37" fontId="18" fillId="2" borderId="9" xfId="54" applyNumberFormat="1" applyFont="1" applyFill="1" applyBorder="1" applyAlignment="1">
      <alignment horizontal="center" vertical="center" wrapText="1"/>
    </xf>
    <xf numFmtId="37" fontId="18" fillId="2" borderId="11" xfId="54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43" fontId="26" fillId="2" borderId="8" xfId="1" applyFont="1" applyFill="1" applyBorder="1" applyAlignment="1">
      <alignment vertical="center" wrapText="1"/>
    </xf>
    <xf numFmtId="170" fontId="26" fillId="2" borderId="8" xfId="1" applyNumberFormat="1" applyFont="1" applyFill="1" applyBorder="1" applyAlignment="1">
      <alignment vertical="center" wrapText="1"/>
    </xf>
    <xf numFmtId="43" fontId="28" fillId="0" borderId="0" xfId="1" applyFont="1"/>
    <xf numFmtId="169" fontId="26" fillId="2" borderId="8" xfId="1" applyNumberFormat="1" applyFont="1" applyFill="1" applyBorder="1" applyAlignment="1">
      <alignment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9" fillId="22" borderId="0" xfId="0" applyNumberFormat="1" applyFont="1" applyFill="1" applyBorder="1" applyAlignment="1" applyProtection="1">
      <alignment horizontal="left" vertical="top" wrapText="1"/>
    </xf>
    <xf numFmtId="169" fontId="27" fillId="21" borderId="26" xfId="61" applyNumberFormat="1" applyFont="1" applyFill="1" applyBorder="1" applyAlignment="1">
      <alignment vertical="center" wrapText="1"/>
    </xf>
    <xf numFmtId="169" fontId="27" fillId="21" borderId="27" xfId="61" applyNumberFormat="1" applyFont="1" applyFill="1" applyBorder="1" applyAlignment="1">
      <alignment vertical="center" wrapText="1"/>
    </xf>
    <xf numFmtId="169" fontId="27" fillId="21" borderId="29" xfId="61" applyNumberFormat="1" applyFont="1" applyFill="1" applyBorder="1" applyAlignment="1">
      <alignment vertical="center" wrapText="1"/>
    </xf>
    <xf numFmtId="169" fontId="27" fillId="21" borderId="31" xfId="61" applyNumberFormat="1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vertical="center" wrapText="1"/>
    </xf>
    <xf numFmtId="169" fontId="26" fillId="2" borderId="32" xfId="1" applyNumberFormat="1" applyFont="1" applyFill="1" applyBorder="1" applyAlignment="1">
      <alignment vertical="center" wrapText="1"/>
    </xf>
    <xf numFmtId="169" fontId="26" fillId="2" borderId="33" xfId="1" applyNumberFormat="1" applyFont="1" applyFill="1" applyBorder="1" applyAlignment="1">
      <alignment vertical="center" wrapText="1"/>
    </xf>
    <xf numFmtId="169" fontId="26" fillId="2" borderId="34" xfId="1" applyNumberFormat="1" applyFont="1" applyFill="1" applyBorder="1" applyAlignment="1">
      <alignment vertical="center" wrapText="1"/>
    </xf>
    <xf numFmtId="169" fontId="26" fillId="2" borderId="35" xfId="1" applyNumberFormat="1" applyFont="1" applyFill="1" applyBorder="1" applyAlignment="1">
      <alignment vertical="center" wrapText="1"/>
    </xf>
    <xf numFmtId="169" fontId="27" fillId="21" borderId="37" xfId="61" applyNumberFormat="1" applyFont="1" applyFill="1" applyBorder="1" applyAlignment="1">
      <alignment vertical="center" wrapText="1"/>
    </xf>
    <xf numFmtId="169" fontId="27" fillId="21" borderId="38" xfId="61" applyNumberFormat="1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43" fontId="30" fillId="22" borderId="0" xfId="1" applyFont="1" applyFill="1" applyBorder="1" applyAlignment="1" applyProtection="1">
      <alignment horizontal="right" vertical="top" wrapText="1"/>
    </xf>
    <xf numFmtId="43" fontId="0" fillId="0" borderId="0" xfId="0" applyNumberFormat="1"/>
    <xf numFmtId="0" fontId="29" fillId="23" borderId="0" xfId="0" applyNumberFormat="1" applyFont="1" applyFill="1" applyBorder="1" applyAlignment="1" applyProtection="1">
      <alignment horizontal="left" vertical="top" wrapText="1"/>
    </xf>
    <xf numFmtId="43" fontId="30" fillId="23" borderId="0" xfId="1" applyFont="1" applyFill="1" applyBorder="1" applyAlignment="1" applyProtection="1">
      <alignment horizontal="right" vertical="top" wrapText="1"/>
    </xf>
    <xf numFmtId="0" fontId="0" fillId="23" borderId="0" xfId="0" applyFill="1"/>
    <xf numFmtId="43" fontId="0" fillId="23" borderId="0" xfId="0" applyNumberFormat="1" applyFill="1"/>
    <xf numFmtId="43" fontId="28" fillId="0" borderId="0" xfId="0" applyNumberFormat="1" applyFont="1"/>
    <xf numFmtId="0" fontId="17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7" fillId="21" borderId="19" xfId="0" applyFont="1" applyFill="1" applyBorder="1" applyAlignment="1">
      <alignment horizontal="left" vertical="center" wrapText="1"/>
    </xf>
    <xf numFmtId="0" fontId="27" fillId="21" borderId="30" xfId="0" applyFont="1" applyFill="1" applyBorder="1" applyAlignment="1">
      <alignment horizontal="left" vertical="center" wrapText="1"/>
    </xf>
    <xf numFmtId="0" fontId="27" fillId="21" borderId="24" xfId="0" applyFont="1" applyFill="1" applyBorder="1" applyAlignment="1">
      <alignment horizontal="left" vertical="center" wrapText="1"/>
    </xf>
    <xf numFmtId="0" fontId="27" fillId="21" borderId="25" xfId="0" applyFont="1" applyFill="1" applyBorder="1" applyAlignment="1">
      <alignment horizontal="left" vertical="center" wrapText="1"/>
    </xf>
    <xf numFmtId="0" fontId="27" fillId="21" borderId="18" xfId="0" applyFont="1" applyFill="1" applyBorder="1" applyAlignment="1">
      <alignment horizontal="left" vertical="center" wrapText="1"/>
    </xf>
    <xf numFmtId="0" fontId="27" fillId="21" borderId="36" xfId="0" applyFont="1" applyFill="1" applyBorder="1" applyAlignment="1">
      <alignment horizontal="left" vertical="center" wrapText="1"/>
    </xf>
    <xf numFmtId="37" fontId="18" fillId="2" borderId="10" xfId="54" applyNumberFormat="1" applyFont="1" applyFill="1" applyBorder="1" applyAlignment="1">
      <alignment horizontal="center" vertical="center"/>
    </xf>
    <xf numFmtId="37" fontId="18" fillId="2" borderId="11" xfId="5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7" fillId="2" borderId="10" xfId="0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7" fillId="2" borderId="15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43" fontId="17" fillId="2" borderId="17" xfId="0" applyNumberFormat="1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</cellXfs>
  <cellStyles count="63">
    <cellStyle name="=C:\WINNT\SYSTEM32\COMMAND.COM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Heading 1" xfId="30"/>
    <cellStyle name="Heading 2" xfId="31"/>
    <cellStyle name="Heading 3" xfId="32"/>
    <cellStyle name="Millares" xfId="1" builtinId="3"/>
    <cellStyle name="Millares 2" xfId="33"/>
    <cellStyle name="Millares 2 2" xfId="34"/>
    <cellStyle name="Millares 2 2 2" xfId="35"/>
    <cellStyle name="Millares 2 3" xfId="36"/>
    <cellStyle name="Millares 3" xfId="37"/>
    <cellStyle name="Millares 3 2" xfId="38"/>
    <cellStyle name="Millares 3 2 2" xfId="39"/>
    <cellStyle name="Millares 4" xfId="40"/>
    <cellStyle name="Millares 4 2" xfId="41"/>
    <cellStyle name="Millares 5" xfId="42"/>
    <cellStyle name="Moneda" xfId="61" builtinId="4"/>
    <cellStyle name="Moneda 2" xfId="43"/>
    <cellStyle name="Moneda 2 2" xfId="44"/>
    <cellStyle name="Moneda 3" xfId="45"/>
    <cellStyle name="Normal" xfId="0" builtinId="0"/>
    <cellStyle name="Normal 2" xfId="46"/>
    <cellStyle name="Normal 3" xfId="47"/>
    <cellStyle name="Normal 3 2" xfId="48"/>
    <cellStyle name="Normal 3 3" xfId="62"/>
    <cellStyle name="Normal 4" xfId="49"/>
    <cellStyle name="Normal 5" xfId="50"/>
    <cellStyle name="Normal 6" xfId="51"/>
    <cellStyle name="Normal 7" xfId="52"/>
    <cellStyle name="Normal 8" xfId="53"/>
    <cellStyle name="Normal 9" xfId="54"/>
    <cellStyle name="Output" xfId="55"/>
    <cellStyle name="Porcentaje 2" xfId="56"/>
    <cellStyle name="Porcentaje 3" xfId="57"/>
    <cellStyle name="Porcentual 2" xfId="58"/>
    <cellStyle name="Porcentual 3" xfId="59"/>
    <cellStyle name="Title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244928</xdr:colOff>
      <xdr:row>87</xdr:row>
      <xdr:rowOff>0</xdr:rowOff>
    </xdr:from>
    <xdr:to>
      <xdr:col>13</xdr:col>
      <xdr:colOff>1251857</xdr:colOff>
      <xdr:row>87</xdr:row>
      <xdr:rowOff>0</xdr:rowOff>
    </xdr:to>
    <xdr:cxnSp macro="">
      <xdr:nvCxnSpPr>
        <xdr:cNvPr id="8" name="7 Conector recto"/>
        <xdr:cNvCxnSpPr/>
      </xdr:nvCxnSpPr>
      <xdr:spPr>
        <a:xfrm>
          <a:off x="14945178" y="27813000"/>
          <a:ext cx="51661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1844675</xdr:colOff>
      <xdr:row>86</xdr:row>
      <xdr:rowOff>161925</xdr:rowOff>
    </xdr:from>
    <xdr:to>
      <xdr:col>5</xdr:col>
      <xdr:colOff>1044575</xdr:colOff>
      <xdr:row>86</xdr:row>
      <xdr:rowOff>161926</xdr:rowOff>
    </xdr:to>
    <xdr:cxnSp macro="">
      <xdr:nvCxnSpPr>
        <xdr:cNvPr id="9" name="8 Conector recto"/>
        <xdr:cNvCxnSpPr/>
      </xdr:nvCxnSpPr>
      <xdr:spPr>
        <a:xfrm flipV="1">
          <a:off x="2225675" y="27800300"/>
          <a:ext cx="6137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244927</xdr:colOff>
      <xdr:row>0</xdr:row>
      <xdr:rowOff>120195</xdr:rowOff>
    </xdr:from>
    <xdr:to>
      <xdr:col>3</xdr:col>
      <xdr:colOff>1544498</xdr:colOff>
      <xdr:row>3</xdr:row>
      <xdr:rowOff>357866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0" y="120195"/>
          <a:ext cx="5431607" cy="1254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/Desktop/Isabel/Estados%20Financieros/2020/PLANTILLA%202020/formatos%20para%20plantilla%20presupuestal%20%20de%20entidades%20paraestatal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oplade\Desktop\CONTABILIDAD\julissa\Respaldo%20Enero%202010\Presupuestos\2009\Presupuesto%2024%20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/Downloads/MP%2001%20COMUNICACION%20SOCI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Incremento--Plaza"/>
      <sheetName val="DETALLE AREA"/>
      <sheetName val="PP-01"/>
      <sheetName val="PP-01 (2)"/>
      <sheetName val="RPP-03 OTRAS ENTIDADES PARAESTA"/>
      <sheetName val="escala de gestión puestos omg"/>
      <sheetName val="CATORCENA"/>
      <sheetName val="grupo"/>
      <sheetName val="relaciones laborales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MandosOrdenSuperior</v>
          </cell>
        </row>
        <row r="2">
          <cell r="A2" t="str">
            <v>MandosDirectivos</v>
          </cell>
        </row>
        <row r="3">
          <cell r="A3" t="str">
            <v>MandosMedios</v>
          </cell>
        </row>
        <row r="4">
          <cell r="A4" t="str">
            <v>Profesionales</v>
          </cell>
        </row>
        <row r="5">
          <cell r="A5" t="str">
            <v>Técnicos</v>
          </cell>
        </row>
        <row r="6">
          <cell r="A6" t="str">
            <v>Operativos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2008"/>
      <sheetName val="CCPP-00 X partida"/>
      <sheetName val="CCPP-00 S I"/>
      <sheetName val="CCPP-00"/>
      <sheetName val="FIE"/>
      <sheetName val="FI.A-01"/>
      <sheetName val="FI.A-05"/>
      <sheetName val="FE.B-01"/>
      <sheetName val="FE.B-02"/>
      <sheetName val="FE.B-03"/>
      <sheetName val="FE.B-04"/>
      <sheetName val="FE.B-05"/>
      <sheetName val="CMS-01"/>
      <sheetName val="RPP2009"/>
      <sheetName val="plantilla2009"/>
      <sheetName val="evalua"/>
    </sheetNames>
    <sheetDataSet>
      <sheetData sheetId="0">
        <row r="12">
          <cell r="D12">
            <v>213942</v>
          </cell>
        </row>
        <row r="30">
          <cell r="D30">
            <v>2872336</v>
          </cell>
        </row>
        <row r="45">
          <cell r="D45">
            <v>785412</v>
          </cell>
        </row>
        <row r="69">
          <cell r="D69">
            <v>903687</v>
          </cell>
        </row>
        <row r="77">
          <cell r="D77">
            <v>101300</v>
          </cell>
        </row>
        <row r="81">
          <cell r="D81">
            <v>257200</v>
          </cell>
        </row>
        <row r="92">
          <cell r="D92">
            <v>1500</v>
          </cell>
        </row>
        <row r="94">
          <cell r="D94">
            <v>159800</v>
          </cell>
        </row>
        <row r="97">
          <cell r="D97">
            <v>57070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"/>
      <sheetName val="AMPLIACION"/>
      <sheetName val="TRANSFERENCIA"/>
      <sheetName val="JUSTIFICACION I"/>
      <sheetName val="Prg"/>
      <sheetName val="ActInst"/>
      <sheetName val="Meta"/>
      <sheetName val="MetaAccion"/>
      <sheetName val="Unidad"/>
      <sheetName val="Fuente"/>
      <sheetName val="municipio"/>
      <sheetName val="localida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006</v>
          </cell>
        </row>
        <row r="5">
          <cell r="B5" t="str">
            <v>008</v>
          </cell>
        </row>
        <row r="6">
          <cell r="B6" t="str">
            <v>113</v>
          </cell>
        </row>
        <row r="7">
          <cell r="B7" t="str">
            <v>116</v>
          </cell>
        </row>
        <row r="8">
          <cell r="B8" t="str">
            <v>117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92"/>
  <sheetViews>
    <sheetView tabSelected="1" view="pageBreakPreview" topLeftCell="C1" zoomScaleNormal="100" zoomScaleSheetLayoutView="100" workbookViewId="0">
      <selection activeCell="E11" sqref="E11"/>
    </sheetView>
  </sheetViews>
  <sheetFormatPr baseColWidth="10" defaultRowHeight="18"/>
  <cols>
    <col min="1" max="1" width="1.28515625" style="2" customWidth="1"/>
    <col min="2" max="2" width="4.5703125" style="5" customWidth="1"/>
    <col min="3" max="3" width="57.28515625" style="5" customWidth="1"/>
    <col min="4" max="4" width="24" style="10" bestFit="1" customWidth="1"/>
    <col min="5" max="5" width="22.7109375" style="5" bestFit="1" customWidth="1"/>
    <col min="6" max="6" width="21.85546875" style="5" bestFit="1" customWidth="1"/>
    <col min="7" max="7" width="22.7109375" style="5" bestFit="1" customWidth="1"/>
    <col min="8" max="8" width="22.28515625" style="5" bestFit="1" customWidth="1"/>
    <col min="9" max="9" width="22.7109375" style="5" bestFit="1" customWidth="1"/>
    <col min="10" max="10" width="21.28515625" style="5" bestFit="1" customWidth="1"/>
    <col min="11" max="11" width="23.28515625" style="5" bestFit="1" customWidth="1"/>
    <col min="12" max="13" width="19.42578125" style="5" bestFit="1" customWidth="1"/>
    <col min="14" max="15" width="21.85546875" style="5" bestFit="1" customWidth="1"/>
    <col min="16" max="16" width="22.28515625" style="5" bestFit="1" customWidth="1"/>
    <col min="17" max="17" width="3.7109375" style="2" customWidth="1"/>
    <col min="18" max="18" width="11.5703125" style="3" bestFit="1" customWidth="1"/>
    <col min="19" max="263" width="11.42578125" style="3"/>
    <col min="264" max="264" width="2.42578125" style="3" customWidth="1"/>
    <col min="265" max="265" width="4.5703125" style="3" customWidth="1"/>
    <col min="266" max="266" width="57.28515625" style="3" customWidth="1"/>
    <col min="267" max="272" width="12.7109375" style="3" customWidth="1"/>
    <col min="273" max="273" width="3.7109375" style="3" customWidth="1"/>
    <col min="274" max="274" width="10.5703125" style="3" bestFit="1" customWidth="1"/>
    <col min="275" max="519" width="11.42578125" style="3"/>
    <col min="520" max="520" width="2.42578125" style="3" customWidth="1"/>
    <col min="521" max="521" width="4.5703125" style="3" customWidth="1"/>
    <col min="522" max="522" width="57.28515625" style="3" customWidth="1"/>
    <col min="523" max="528" width="12.7109375" style="3" customWidth="1"/>
    <col min="529" max="529" width="3.7109375" style="3" customWidth="1"/>
    <col min="530" max="530" width="10.5703125" style="3" bestFit="1" customWidth="1"/>
    <col min="531" max="775" width="11.42578125" style="3"/>
    <col min="776" max="776" width="2.42578125" style="3" customWidth="1"/>
    <col min="777" max="777" width="4.5703125" style="3" customWidth="1"/>
    <col min="778" max="778" width="57.28515625" style="3" customWidth="1"/>
    <col min="779" max="784" width="12.7109375" style="3" customWidth="1"/>
    <col min="785" max="785" width="3.7109375" style="3" customWidth="1"/>
    <col min="786" max="786" width="10.5703125" style="3" bestFit="1" customWidth="1"/>
    <col min="787" max="1031" width="11.42578125" style="3"/>
    <col min="1032" max="1032" width="2.42578125" style="3" customWidth="1"/>
    <col min="1033" max="1033" width="4.5703125" style="3" customWidth="1"/>
    <col min="1034" max="1034" width="57.28515625" style="3" customWidth="1"/>
    <col min="1035" max="1040" width="12.7109375" style="3" customWidth="1"/>
    <col min="1041" max="1041" width="3.7109375" style="3" customWidth="1"/>
    <col min="1042" max="1042" width="10.5703125" style="3" bestFit="1" customWidth="1"/>
    <col min="1043" max="1287" width="11.42578125" style="3"/>
    <col min="1288" max="1288" width="2.42578125" style="3" customWidth="1"/>
    <col min="1289" max="1289" width="4.5703125" style="3" customWidth="1"/>
    <col min="1290" max="1290" width="57.28515625" style="3" customWidth="1"/>
    <col min="1291" max="1296" width="12.7109375" style="3" customWidth="1"/>
    <col min="1297" max="1297" width="3.7109375" style="3" customWidth="1"/>
    <col min="1298" max="1298" width="10.5703125" style="3" bestFit="1" customWidth="1"/>
    <col min="1299" max="1543" width="11.42578125" style="3"/>
    <col min="1544" max="1544" width="2.42578125" style="3" customWidth="1"/>
    <col min="1545" max="1545" width="4.5703125" style="3" customWidth="1"/>
    <col min="1546" max="1546" width="57.28515625" style="3" customWidth="1"/>
    <col min="1547" max="1552" width="12.7109375" style="3" customWidth="1"/>
    <col min="1553" max="1553" width="3.7109375" style="3" customWidth="1"/>
    <col min="1554" max="1554" width="10.5703125" style="3" bestFit="1" customWidth="1"/>
    <col min="1555" max="1799" width="11.42578125" style="3"/>
    <col min="1800" max="1800" width="2.42578125" style="3" customWidth="1"/>
    <col min="1801" max="1801" width="4.5703125" style="3" customWidth="1"/>
    <col min="1802" max="1802" width="57.28515625" style="3" customWidth="1"/>
    <col min="1803" max="1808" width="12.7109375" style="3" customWidth="1"/>
    <col min="1809" max="1809" width="3.7109375" style="3" customWidth="1"/>
    <col min="1810" max="1810" width="10.5703125" style="3" bestFit="1" customWidth="1"/>
    <col min="1811" max="2055" width="11.42578125" style="3"/>
    <col min="2056" max="2056" width="2.42578125" style="3" customWidth="1"/>
    <col min="2057" max="2057" width="4.5703125" style="3" customWidth="1"/>
    <col min="2058" max="2058" width="57.28515625" style="3" customWidth="1"/>
    <col min="2059" max="2064" width="12.7109375" style="3" customWidth="1"/>
    <col min="2065" max="2065" width="3.7109375" style="3" customWidth="1"/>
    <col min="2066" max="2066" width="10.5703125" style="3" bestFit="1" customWidth="1"/>
    <col min="2067" max="2311" width="11.42578125" style="3"/>
    <col min="2312" max="2312" width="2.42578125" style="3" customWidth="1"/>
    <col min="2313" max="2313" width="4.5703125" style="3" customWidth="1"/>
    <col min="2314" max="2314" width="57.28515625" style="3" customWidth="1"/>
    <col min="2315" max="2320" width="12.7109375" style="3" customWidth="1"/>
    <col min="2321" max="2321" width="3.7109375" style="3" customWidth="1"/>
    <col min="2322" max="2322" width="10.5703125" style="3" bestFit="1" customWidth="1"/>
    <col min="2323" max="2567" width="11.42578125" style="3"/>
    <col min="2568" max="2568" width="2.42578125" style="3" customWidth="1"/>
    <col min="2569" max="2569" width="4.5703125" style="3" customWidth="1"/>
    <col min="2570" max="2570" width="57.28515625" style="3" customWidth="1"/>
    <col min="2571" max="2576" width="12.7109375" style="3" customWidth="1"/>
    <col min="2577" max="2577" width="3.7109375" style="3" customWidth="1"/>
    <col min="2578" max="2578" width="10.5703125" style="3" bestFit="1" customWidth="1"/>
    <col min="2579" max="2823" width="11.42578125" style="3"/>
    <col min="2824" max="2824" width="2.42578125" style="3" customWidth="1"/>
    <col min="2825" max="2825" width="4.5703125" style="3" customWidth="1"/>
    <col min="2826" max="2826" width="57.28515625" style="3" customWidth="1"/>
    <col min="2827" max="2832" width="12.7109375" style="3" customWidth="1"/>
    <col min="2833" max="2833" width="3.7109375" style="3" customWidth="1"/>
    <col min="2834" max="2834" width="10.5703125" style="3" bestFit="1" customWidth="1"/>
    <col min="2835" max="3079" width="11.42578125" style="3"/>
    <col min="3080" max="3080" width="2.42578125" style="3" customWidth="1"/>
    <col min="3081" max="3081" width="4.5703125" style="3" customWidth="1"/>
    <col min="3082" max="3082" width="57.28515625" style="3" customWidth="1"/>
    <col min="3083" max="3088" width="12.7109375" style="3" customWidth="1"/>
    <col min="3089" max="3089" width="3.7109375" style="3" customWidth="1"/>
    <col min="3090" max="3090" width="10.5703125" style="3" bestFit="1" customWidth="1"/>
    <col min="3091" max="3335" width="11.42578125" style="3"/>
    <col min="3336" max="3336" width="2.42578125" style="3" customWidth="1"/>
    <col min="3337" max="3337" width="4.5703125" style="3" customWidth="1"/>
    <col min="3338" max="3338" width="57.28515625" style="3" customWidth="1"/>
    <col min="3339" max="3344" width="12.7109375" style="3" customWidth="1"/>
    <col min="3345" max="3345" width="3.7109375" style="3" customWidth="1"/>
    <col min="3346" max="3346" width="10.5703125" style="3" bestFit="1" customWidth="1"/>
    <col min="3347" max="3591" width="11.42578125" style="3"/>
    <col min="3592" max="3592" width="2.42578125" style="3" customWidth="1"/>
    <col min="3593" max="3593" width="4.5703125" style="3" customWidth="1"/>
    <col min="3594" max="3594" width="57.28515625" style="3" customWidth="1"/>
    <col min="3595" max="3600" width="12.7109375" style="3" customWidth="1"/>
    <col min="3601" max="3601" width="3.7109375" style="3" customWidth="1"/>
    <col min="3602" max="3602" width="10.5703125" style="3" bestFit="1" customWidth="1"/>
    <col min="3603" max="3847" width="11.42578125" style="3"/>
    <col min="3848" max="3848" width="2.42578125" style="3" customWidth="1"/>
    <col min="3849" max="3849" width="4.5703125" style="3" customWidth="1"/>
    <col min="3850" max="3850" width="57.28515625" style="3" customWidth="1"/>
    <col min="3851" max="3856" width="12.7109375" style="3" customWidth="1"/>
    <col min="3857" max="3857" width="3.7109375" style="3" customWidth="1"/>
    <col min="3858" max="3858" width="10.5703125" style="3" bestFit="1" customWidth="1"/>
    <col min="3859" max="4103" width="11.42578125" style="3"/>
    <col min="4104" max="4104" width="2.42578125" style="3" customWidth="1"/>
    <col min="4105" max="4105" width="4.5703125" style="3" customWidth="1"/>
    <col min="4106" max="4106" width="57.28515625" style="3" customWidth="1"/>
    <col min="4107" max="4112" width="12.7109375" style="3" customWidth="1"/>
    <col min="4113" max="4113" width="3.7109375" style="3" customWidth="1"/>
    <col min="4114" max="4114" width="10.5703125" style="3" bestFit="1" customWidth="1"/>
    <col min="4115" max="4359" width="11.42578125" style="3"/>
    <col min="4360" max="4360" width="2.42578125" style="3" customWidth="1"/>
    <col min="4361" max="4361" width="4.5703125" style="3" customWidth="1"/>
    <col min="4362" max="4362" width="57.28515625" style="3" customWidth="1"/>
    <col min="4363" max="4368" width="12.7109375" style="3" customWidth="1"/>
    <col min="4369" max="4369" width="3.7109375" style="3" customWidth="1"/>
    <col min="4370" max="4370" width="10.5703125" style="3" bestFit="1" customWidth="1"/>
    <col min="4371" max="4615" width="11.42578125" style="3"/>
    <col min="4616" max="4616" width="2.42578125" style="3" customWidth="1"/>
    <col min="4617" max="4617" width="4.5703125" style="3" customWidth="1"/>
    <col min="4618" max="4618" width="57.28515625" style="3" customWidth="1"/>
    <col min="4619" max="4624" width="12.7109375" style="3" customWidth="1"/>
    <col min="4625" max="4625" width="3.7109375" style="3" customWidth="1"/>
    <col min="4626" max="4626" width="10.5703125" style="3" bestFit="1" customWidth="1"/>
    <col min="4627" max="4871" width="11.42578125" style="3"/>
    <col min="4872" max="4872" width="2.42578125" style="3" customWidth="1"/>
    <col min="4873" max="4873" width="4.5703125" style="3" customWidth="1"/>
    <col min="4874" max="4874" width="57.28515625" style="3" customWidth="1"/>
    <col min="4875" max="4880" width="12.7109375" style="3" customWidth="1"/>
    <col min="4881" max="4881" width="3.7109375" style="3" customWidth="1"/>
    <col min="4882" max="4882" width="10.5703125" style="3" bestFit="1" customWidth="1"/>
    <col min="4883" max="5127" width="11.42578125" style="3"/>
    <col min="5128" max="5128" width="2.42578125" style="3" customWidth="1"/>
    <col min="5129" max="5129" width="4.5703125" style="3" customWidth="1"/>
    <col min="5130" max="5130" width="57.28515625" style="3" customWidth="1"/>
    <col min="5131" max="5136" width="12.7109375" style="3" customWidth="1"/>
    <col min="5137" max="5137" width="3.7109375" style="3" customWidth="1"/>
    <col min="5138" max="5138" width="10.5703125" style="3" bestFit="1" customWidth="1"/>
    <col min="5139" max="5383" width="11.42578125" style="3"/>
    <col min="5384" max="5384" width="2.42578125" style="3" customWidth="1"/>
    <col min="5385" max="5385" width="4.5703125" style="3" customWidth="1"/>
    <col min="5386" max="5386" width="57.28515625" style="3" customWidth="1"/>
    <col min="5387" max="5392" width="12.7109375" style="3" customWidth="1"/>
    <col min="5393" max="5393" width="3.7109375" style="3" customWidth="1"/>
    <col min="5394" max="5394" width="10.5703125" style="3" bestFit="1" customWidth="1"/>
    <col min="5395" max="5639" width="11.42578125" style="3"/>
    <col min="5640" max="5640" width="2.42578125" style="3" customWidth="1"/>
    <col min="5641" max="5641" width="4.5703125" style="3" customWidth="1"/>
    <col min="5642" max="5642" width="57.28515625" style="3" customWidth="1"/>
    <col min="5643" max="5648" width="12.7109375" style="3" customWidth="1"/>
    <col min="5649" max="5649" width="3.7109375" style="3" customWidth="1"/>
    <col min="5650" max="5650" width="10.5703125" style="3" bestFit="1" customWidth="1"/>
    <col min="5651" max="5895" width="11.42578125" style="3"/>
    <col min="5896" max="5896" width="2.42578125" style="3" customWidth="1"/>
    <col min="5897" max="5897" width="4.5703125" style="3" customWidth="1"/>
    <col min="5898" max="5898" width="57.28515625" style="3" customWidth="1"/>
    <col min="5899" max="5904" width="12.7109375" style="3" customWidth="1"/>
    <col min="5905" max="5905" width="3.7109375" style="3" customWidth="1"/>
    <col min="5906" max="5906" width="10.5703125" style="3" bestFit="1" customWidth="1"/>
    <col min="5907" max="6151" width="11.42578125" style="3"/>
    <col min="6152" max="6152" width="2.42578125" style="3" customWidth="1"/>
    <col min="6153" max="6153" width="4.5703125" style="3" customWidth="1"/>
    <col min="6154" max="6154" width="57.28515625" style="3" customWidth="1"/>
    <col min="6155" max="6160" width="12.7109375" style="3" customWidth="1"/>
    <col min="6161" max="6161" width="3.7109375" style="3" customWidth="1"/>
    <col min="6162" max="6162" width="10.5703125" style="3" bestFit="1" customWidth="1"/>
    <col min="6163" max="6407" width="11.42578125" style="3"/>
    <col min="6408" max="6408" width="2.42578125" style="3" customWidth="1"/>
    <col min="6409" max="6409" width="4.5703125" style="3" customWidth="1"/>
    <col min="6410" max="6410" width="57.28515625" style="3" customWidth="1"/>
    <col min="6411" max="6416" width="12.7109375" style="3" customWidth="1"/>
    <col min="6417" max="6417" width="3.7109375" style="3" customWidth="1"/>
    <col min="6418" max="6418" width="10.5703125" style="3" bestFit="1" customWidth="1"/>
    <col min="6419" max="6663" width="11.42578125" style="3"/>
    <col min="6664" max="6664" width="2.42578125" style="3" customWidth="1"/>
    <col min="6665" max="6665" width="4.5703125" style="3" customWidth="1"/>
    <col min="6666" max="6666" width="57.28515625" style="3" customWidth="1"/>
    <col min="6667" max="6672" width="12.7109375" style="3" customWidth="1"/>
    <col min="6673" max="6673" width="3.7109375" style="3" customWidth="1"/>
    <col min="6674" max="6674" width="10.5703125" style="3" bestFit="1" customWidth="1"/>
    <col min="6675" max="6919" width="11.42578125" style="3"/>
    <col min="6920" max="6920" width="2.42578125" style="3" customWidth="1"/>
    <col min="6921" max="6921" width="4.5703125" style="3" customWidth="1"/>
    <col min="6922" max="6922" width="57.28515625" style="3" customWidth="1"/>
    <col min="6923" max="6928" width="12.7109375" style="3" customWidth="1"/>
    <col min="6929" max="6929" width="3.7109375" style="3" customWidth="1"/>
    <col min="6930" max="6930" width="10.5703125" style="3" bestFit="1" customWidth="1"/>
    <col min="6931" max="7175" width="11.42578125" style="3"/>
    <col min="7176" max="7176" width="2.42578125" style="3" customWidth="1"/>
    <col min="7177" max="7177" width="4.5703125" style="3" customWidth="1"/>
    <col min="7178" max="7178" width="57.28515625" style="3" customWidth="1"/>
    <col min="7179" max="7184" width="12.7109375" style="3" customWidth="1"/>
    <col min="7185" max="7185" width="3.7109375" style="3" customWidth="1"/>
    <col min="7186" max="7186" width="10.5703125" style="3" bestFit="1" customWidth="1"/>
    <col min="7187" max="7431" width="11.42578125" style="3"/>
    <col min="7432" max="7432" width="2.42578125" style="3" customWidth="1"/>
    <col min="7433" max="7433" width="4.5703125" style="3" customWidth="1"/>
    <col min="7434" max="7434" width="57.28515625" style="3" customWidth="1"/>
    <col min="7435" max="7440" width="12.7109375" style="3" customWidth="1"/>
    <col min="7441" max="7441" width="3.7109375" style="3" customWidth="1"/>
    <col min="7442" max="7442" width="10.5703125" style="3" bestFit="1" customWidth="1"/>
    <col min="7443" max="7687" width="11.42578125" style="3"/>
    <col min="7688" max="7688" width="2.42578125" style="3" customWidth="1"/>
    <col min="7689" max="7689" width="4.5703125" style="3" customWidth="1"/>
    <col min="7690" max="7690" width="57.28515625" style="3" customWidth="1"/>
    <col min="7691" max="7696" width="12.7109375" style="3" customWidth="1"/>
    <col min="7697" max="7697" width="3.7109375" style="3" customWidth="1"/>
    <col min="7698" max="7698" width="10.5703125" style="3" bestFit="1" customWidth="1"/>
    <col min="7699" max="7943" width="11.42578125" style="3"/>
    <col min="7944" max="7944" width="2.42578125" style="3" customWidth="1"/>
    <col min="7945" max="7945" width="4.5703125" style="3" customWidth="1"/>
    <col min="7946" max="7946" width="57.28515625" style="3" customWidth="1"/>
    <col min="7947" max="7952" width="12.7109375" style="3" customWidth="1"/>
    <col min="7953" max="7953" width="3.7109375" style="3" customWidth="1"/>
    <col min="7954" max="7954" width="10.5703125" style="3" bestFit="1" customWidth="1"/>
    <col min="7955" max="8199" width="11.42578125" style="3"/>
    <col min="8200" max="8200" width="2.42578125" style="3" customWidth="1"/>
    <col min="8201" max="8201" width="4.5703125" style="3" customWidth="1"/>
    <col min="8202" max="8202" width="57.28515625" style="3" customWidth="1"/>
    <col min="8203" max="8208" width="12.7109375" style="3" customWidth="1"/>
    <col min="8209" max="8209" width="3.7109375" style="3" customWidth="1"/>
    <col min="8210" max="8210" width="10.5703125" style="3" bestFit="1" customWidth="1"/>
    <col min="8211" max="8455" width="11.42578125" style="3"/>
    <col min="8456" max="8456" width="2.42578125" style="3" customWidth="1"/>
    <col min="8457" max="8457" width="4.5703125" style="3" customWidth="1"/>
    <col min="8458" max="8458" width="57.28515625" style="3" customWidth="1"/>
    <col min="8459" max="8464" width="12.7109375" style="3" customWidth="1"/>
    <col min="8465" max="8465" width="3.7109375" style="3" customWidth="1"/>
    <col min="8466" max="8466" width="10.5703125" style="3" bestFit="1" customWidth="1"/>
    <col min="8467" max="8711" width="11.42578125" style="3"/>
    <col min="8712" max="8712" width="2.42578125" style="3" customWidth="1"/>
    <col min="8713" max="8713" width="4.5703125" style="3" customWidth="1"/>
    <col min="8714" max="8714" width="57.28515625" style="3" customWidth="1"/>
    <col min="8715" max="8720" width="12.7109375" style="3" customWidth="1"/>
    <col min="8721" max="8721" width="3.7109375" style="3" customWidth="1"/>
    <col min="8722" max="8722" width="10.5703125" style="3" bestFit="1" customWidth="1"/>
    <col min="8723" max="8967" width="11.42578125" style="3"/>
    <col min="8968" max="8968" width="2.42578125" style="3" customWidth="1"/>
    <col min="8969" max="8969" width="4.5703125" style="3" customWidth="1"/>
    <col min="8970" max="8970" width="57.28515625" style="3" customWidth="1"/>
    <col min="8971" max="8976" width="12.7109375" style="3" customWidth="1"/>
    <col min="8977" max="8977" width="3.7109375" style="3" customWidth="1"/>
    <col min="8978" max="8978" width="10.5703125" style="3" bestFit="1" customWidth="1"/>
    <col min="8979" max="9223" width="11.42578125" style="3"/>
    <col min="9224" max="9224" width="2.42578125" style="3" customWidth="1"/>
    <col min="9225" max="9225" width="4.5703125" style="3" customWidth="1"/>
    <col min="9226" max="9226" width="57.28515625" style="3" customWidth="1"/>
    <col min="9227" max="9232" width="12.7109375" style="3" customWidth="1"/>
    <col min="9233" max="9233" width="3.7109375" style="3" customWidth="1"/>
    <col min="9234" max="9234" width="10.5703125" style="3" bestFit="1" customWidth="1"/>
    <col min="9235" max="9479" width="11.42578125" style="3"/>
    <col min="9480" max="9480" width="2.42578125" style="3" customWidth="1"/>
    <col min="9481" max="9481" width="4.5703125" style="3" customWidth="1"/>
    <col min="9482" max="9482" width="57.28515625" style="3" customWidth="1"/>
    <col min="9483" max="9488" width="12.7109375" style="3" customWidth="1"/>
    <col min="9489" max="9489" width="3.7109375" style="3" customWidth="1"/>
    <col min="9490" max="9490" width="10.5703125" style="3" bestFit="1" customWidth="1"/>
    <col min="9491" max="9735" width="11.42578125" style="3"/>
    <col min="9736" max="9736" width="2.42578125" style="3" customWidth="1"/>
    <col min="9737" max="9737" width="4.5703125" style="3" customWidth="1"/>
    <col min="9738" max="9738" width="57.28515625" style="3" customWidth="1"/>
    <col min="9739" max="9744" width="12.7109375" style="3" customWidth="1"/>
    <col min="9745" max="9745" width="3.7109375" style="3" customWidth="1"/>
    <col min="9746" max="9746" width="10.5703125" style="3" bestFit="1" customWidth="1"/>
    <col min="9747" max="9991" width="11.42578125" style="3"/>
    <col min="9992" max="9992" width="2.42578125" style="3" customWidth="1"/>
    <col min="9993" max="9993" width="4.5703125" style="3" customWidth="1"/>
    <col min="9994" max="9994" width="57.28515625" style="3" customWidth="1"/>
    <col min="9995" max="10000" width="12.7109375" style="3" customWidth="1"/>
    <col min="10001" max="10001" width="3.7109375" style="3" customWidth="1"/>
    <col min="10002" max="10002" width="10.5703125" style="3" bestFit="1" customWidth="1"/>
    <col min="10003" max="10247" width="11.42578125" style="3"/>
    <col min="10248" max="10248" width="2.42578125" style="3" customWidth="1"/>
    <col min="10249" max="10249" width="4.5703125" style="3" customWidth="1"/>
    <col min="10250" max="10250" width="57.28515625" style="3" customWidth="1"/>
    <col min="10251" max="10256" width="12.7109375" style="3" customWidth="1"/>
    <col min="10257" max="10257" width="3.7109375" style="3" customWidth="1"/>
    <col min="10258" max="10258" width="10.5703125" style="3" bestFit="1" customWidth="1"/>
    <col min="10259" max="10503" width="11.42578125" style="3"/>
    <col min="10504" max="10504" width="2.42578125" style="3" customWidth="1"/>
    <col min="10505" max="10505" width="4.5703125" style="3" customWidth="1"/>
    <col min="10506" max="10506" width="57.28515625" style="3" customWidth="1"/>
    <col min="10507" max="10512" width="12.7109375" style="3" customWidth="1"/>
    <col min="10513" max="10513" width="3.7109375" style="3" customWidth="1"/>
    <col min="10514" max="10514" width="10.5703125" style="3" bestFit="1" customWidth="1"/>
    <col min="10515" max="10759" width="11.42578125" style="3"/>
    <col min="10760" max="10760" width="2.42578125" style="3" customWidth="1"/>
    <col min="10761" max="10761" width="4.5703125" style="3" customWidth="1"/>
    <col min="10762" max="10762" width="57.28515625" style="3" customWidth="1"/>
    <col min="10763" max="10768" width="12.7109375" style="3" customWidth="1"/>
    <col min="10769" max="10769" width="3.7109375" style="3" customWidth="1"/>
    <col min="10770" max="10770" width="10.5703125" style="3" bestFit="1" customWidth="1"/>
    <col min="10771" max="11015" width="11.42578125" style="3"/>
    <col min="11016" max="11016" width="2.42578125" style="3" customWidth="1"/>
    <col min="11017" max="11017" width="4.5703125" style="3" customWidth="1"/>
    <col min="11018" max="11018" width="57.28515625" style="3" customWidth="1"/>
    <col min="11019" max="11024" width="12.7109375" style="3" customWidth="1"/>
    <col min="11025" max="11025" width="3.7109375" style="3" customWidth="1"/>
    <col min="11026" max="11026" width="10.5703125" style="3" bestFit="1" customWidth="1"/>
    <col min="11027" max="11271" width="11.42578125" style="3"/>
    <col min="11272" max="11272" width="2.42578125" style="3" customWidth="1"/>
    <col min="11273" max="11273" width="4.5703125" style="3" customWidth="1"/>
    <col min="11274" max="11274" width="57.28515625" style="3" customWidth="1"/>
    <col min="11275" max="11280" width="12.7109375" style="3" customWidth="1"/>
    <col min="11281" max="11281" width="3.7109375" style="3" customWidth="1"/>
    <col min="11282" max="11282" width="10.5703125" style="3" bestFit="1" customWidth="1"/>
    <col min="11283" max="11527" width="11.42578125" style="3"/>
    <col min="11528" max="11528" width="2.42578125" style="3" customWidth="1"/>
    <col min="11529" max="11529" width="4.5703125" style="3" customWidth="1"/>
    <col min="11530" max="11530" width="57.28515625" style="3" customWidth="1"/>
    <col min="11531" max="11536" width="12.7109375" style="3" customWidth="1"/>
    <col min="11537" max="11537" width="3.7109375" style="3" customWidth="1"/>
    <col min="11538" max="11538" width="10.5703125" style="3" bestFit="1" customWidth="1"/>
    <col min="11539" max="11783" width="11.42578125" style="3"/>
    <col min="11784" max="11784" width="2.42578125" style="3" customWidth="1"/>
    <col min="11785" max="11785" width="4.5703125" style="3" customWidth="1"/>
    <col min="11786" max="11786" width="57.28515625" style="3" customWidth="1"/>
    <col min="11787" max="11792" width="12.7109375" style="3" customWidth="1"/>
    <col min="11793" max="11793" width="3.7109375" style="3" customWidth="1"/>
    <col min="11794" max="11794" width="10.5703125" style="3" bestFit="1" customWidth="1"/>
    <col min="11795" max="12039" width="11.42578125" style="3"/>
    <col min="12040" max="12040" width="2.42578125" style="3" customWidth="1"/>
    <col min="12041" max="12041" width="4.5703125" style="3" customWidth="1"/>
    <col min="12042" max="12042" width="57.28515625" style="3" customWidth="1"/>
    <col min="12043" max="12048" width="12.7109375" style="3" customWidth="1"/>
    <col min="12049" max="12049" width="3.7109375" style="3" customWidth="1"/>
    <col min="12050" max="12050" width="10.5703125" style="3" bestFit="1" customWidth="1"/>
    <col min="12051" max="12295" width="11.42578125" style="3"/>
    <col min="12296" max="12296" width="2.42578125" style="3" customWidth="1"/>
    <col min="12297" max="12297" width="4.5703125" style="3" customWidth="1"/>
    <col min="12298" max="12298" width="57.28515625" style="3" customWidth="1"/>
    <col min="12299" max="12304" width="12.7109375" style="3" customWidth="1"/>
    <col min="12305" max="12305" width="3.7109375" style="3" customWidth="1"/>
    <col min="12306" max="12306" width="10.5703125" style="3" bestFit="1" customWidth="1"/>
    <col min="12307" max="12551" width="11.42578125" style="3"/>
    <col min="12552" max="12552" width="2.42578125" style="3" customWidth="1"/>
    <col min="12553" max="12553" width="4.5703125" style="3" customWidth="1"/>
    <col min="12554" max="12554" width="57.28515625" style="3" customWidth="1"/>
    <col min="12555" max="12560" width="12.7109375" style="3" customWidth="1"/>
    <col min="12561" max="12561" width="3.7109375" style="3" customWidth="1"/>
    <col min="12562" max="12562" width="10.5703125" style="3" bestFit="1" customWidth="1"/>
    <col min="12563" max="12807" width="11.42578125" style="3"/>
    <col min="12808" max="12808" width="2.42578125" style="3" customWidth="1"/>
    <col min="12809" max="12809" width="4.5703125" style="3" customWidth="1"/>
    <col min="12810" max="12810" width="57.28515625" style="3" customWidth="1"/>
    <col min="12811" max="12816" width="12.7109375" style="3" customWidth="1"/>
    <col min="12817" max="12817" width="3.7109375" style="3" customWidth="1"/>
    <col min="12818" max="12818" width="10.5703125" style="3" bestFit="1" customWidth="1"/>
    <col min="12819" max="13063" width="11.42578125" style="3"/>
    <col min="13064" max="13064" width="2.42578125" style="3" customWidth="1"/>
    <col min="13065" max="13065" width="4.5703125" style="3" customWidth="1"/>
    <col min="13066" max="13066" width="57.28515625" style="3" customWidth="1"/>
    <col min="13067" max="13072" width="12.7109375" style="3" customWidth="1"/>
    <col min="13073" max="13073" width="3.7109375" style="3" customWidth="1"/>
    <col min="13074" max="13074" width="10.5703125" style="3" bestFit="1" customWidth="1"/>
    <col min="13075" max="13319" width="11.42578125" style="3"/>
    <col min="13320" max="13320" width="2.42578125" style="3" customWidth="1"/>
    <col min="13321" max="13321" width="4.5703125" style="3" customWidth="1"/>
    <col min="13322" max="13322" width="57.28515625" style="3" customWidth="1"/>
    <col min="13323" max="13328" width="12.7109375" style="3" customWidth="1"/>
    <col min="13329" max="13329" width="3.7109375" style="3" customWidth="1"/>
    <col min="13330" max="13330" width="10.5703125" style="3" bestFit="1" customWidth="1"/>
    <col min="13331" max="13575" width="11.42578125" style="3"/>
    <col min="13576" max="13576" width="2.42578125" style="3" customWidth="1"/>
    <col min="13577" max="13577" width="4.5703125" style="3" customWidth="1"/>
    <col min="13578" max="13578" width="57.28515625" style="3" customWidth="1"/>
    <col min="13579" max="13584" width="12.7109375" style="3" customWidth="1"/>
    <col min="13585" max="13585" width="3.7109375" style="3" customWidth="1"/>
    <col min="13586" max="13586" width="10.5703125" style="3" bestFit="1" customWidth="1"/>
    <col min="13587" max="13831" width="11.42578125" style="3"/>
    <col min="13832" max="13832" width="2.42578125" style="3" customWidth="1"/>
    <col min="13833" max="13833" width="4.5703125" style="3" customWidth="1"/>
    <col min="13834" max="13834" width="57.28515625" style="3" customWidth="1"/>
    <col min="13835" max="13840" width="12.7109375" style="3" customWidth="1"/>
    <col min="13841" max="13841" width="3.7109375" style="3" customWidth="1"/>
    <col min="13842" max="13842" width="10.5703125" style="3" bestFit="1" customWidth="1"/>
    <col min="13843" max="14087" width="11.42578125" style="3"/>
    <col min="14088" max="14088" width="2.42578125" style="3" customWidth="1"/>
    <col min="14089" max="14089" width="4.5703125" style="3" customWidth="1"/>
    <col min="14090" max="14090" width="57.28515625" style="3" customWidth="1"/>
    <col min="14091" max="14096" width="12.7109375" style="3" customWidth="1"/>
    <col min="14097" max="14097" width="3.7109375" style="3" customWidth="1"/>
    <col min="14098" max="14098" width="10.5703125" style="3" bestFit="1" customWidth="1"/>
    <col min="14099" max="14343" width="11.42578125" style="3"/>
    <col min="14344" max="14344" width="2.42578125" style="3" customWidth="1"/>
    <col min="14345" max="14345" width="4.5703125" style="3" customWidth="1"/>
    <col min="14346" max="14346" width="57.28515625" style="3" customWidth="1"/>
    <col min="14347" max="14352" width="12.7109375" style="3" customWidth="1"/>
    <col min="14353" max="14353" width="3.7109375" style="3" customWidth="1"/>
    <col min="14354" max="14354" width="10.5703125" style="3" bestFit="1" customWidth="1"/>
    <col min="14355" max="14599" width="11.42578125" style="3"/>
    <col min="14600" max="14600" width="2.42578125" style="3" customWidth="1"/>
    <col min="14601" max="14601" width="4.5703125" style="3" customWidth="1"/>
    <col min="14602" max="14602" width="57.28515625" style="3" customWidth="1"/>
    <col min="14603" max="14608" width="12.7109375" style="3" customWidth="1"/>
    <col min="14609" max="14609" width="3.7109375" style="3" customWidth="1"/>
    <col min="14610" max="14610" width="10.5703125" style="3" bestFit="1" customWidth="1"/>
    <col min="14611" max="14855" width="11.42578125" style="3"/>
    <col min="14856" max="14856" width="2.42578125" style="3" customWidth="1"/>
    <col min="14857" max="14857" width="4.5703125" style="3" customWidth="1"/>
    <col min="14858" max="14858" width="57.28515625" style="3" customWidth="1"/>
    <col min="14859" max="14864" width="12.7109375" style="3" customWidth="1"/>
    <col min="14865" max="14865" width="3.7109375" style="3" customWidth="1"/>
    <col min="14866" max="14866" width="10.5703125" style="3" bestFit="1" customWidth="1"/>
    <col min="14867" max="15111" width="11.42578125" style="3"/>
    <col min="15112" max="15112" width="2.42578125" style="3" customWidth="1"/>
    <col min="15113" max="15113" width="4.5703125" style="3" customWidth="1"/>
    <col min="15114" max="15114" width="57.28515625" style="3" customWidth="1"/>
    <col min="15115" max="15120" width="12.7109375" style="3" customWidth="1"/>
    <col min="15121" max="15121" width="3.7109375" style="3" customWidth="1"/>
    <col min="15122" max="15122" width="10.5703125" style="3" bestFit="1" customWidth="1"/>
    <col min="15123" max="15367" width="11.42578125" style="3"/>
    <col min="15368" max="15368" width="2.42578125" style="3" customWidth="1"/>
    <col min="15369" max="15369" width="4.5703125" style="3" customWidth="1"/>
    <col min="15370" max="15370" width="57.28515625" style="3" customWidth="1"/>
    <col min="15371" max="15376" width="12.7109375" style="3" customWidth="1"/>
    <col min="15377" max="15377" width="3.7109375" style="3" customWidth="1"/>
    <col min="15378" max="15378" width="10.5703125" style="3" bestFit="1" customWidth="1"/>
    <col min="15379" max="15623" width="11.42578125" style="3"/>
    <col min="15624" max="15624" width="2.42578125" style="3" customWidth="1"/>
    <col min="15625" max="15625" width="4.5703125" style="3" customWidth="1"/>
    <col min="15626" max="15626" width="57.28515625" style="3" customWidth="1"/>
    <col min="15627" max="15632" width="12.7109375" style="3" customWidth="1"/>
    <col min="15633" max="15633" width="3.7109375" style="3" customWidth="1"/>
    <col min="15634" max="15634" width="10.5703125" style="3" bestFit="1" customWidth="1"/>
    <col min="15635" max="15879" width="11.42578125" style="3"/>
    <col min="15880" max="15880" width="2.42578125" style="3" customWidth="1"/>
    <col min="15881" max="15881" width="4.5703125" style="3" customWidth="1"/>
    <col min="15882" max="15882" width="57.28515625" style="3" customWidth="1"/>
    <col min="15883" max="15888" width="12.7109375" style="3" customWidth="1"/>
    <col min="15889" max="15889" width="3.7109375" style="3" customWidth="1"/>
    <col min="15890" max="15890" width="10.5703125" style="3" bestFit="1" customWidth="1"/>
    <col min="15891" max="16135" width="11.42578125" style="3"/>
    <col min="16136" max="16136" width="2.42578125" style="3" customWidth="1"/>
    <col min="16137" max="16137" width="4.5703125" style="3" customWidth="1"/>
    <col min="16138" max="16138" width="57.28515625" style="3" customWidth="1"/>
    <col min="16139" max="16144" width="12.7109375" style="3" customWidth="1"/>
    <col min="16145" max="16145" width="3.7109375" style="3" customWidth="1"/>
    <col min="16146" max="16146" width="10.5703125" style="3" bestFit="1" customWidth="1"/>
    <col min="16147" max="16384" width="11.42578125" style="3"/>
  </cols>
  <sheetData>
    <row r="1" spans="1:24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24" ht="33" customHeight="1">
      <c r="B2" s="13"/>
      <c r="C2" s="14"/>
      <c r="D2" s="14"/>
      <c r="E2" s="14"/>
      <c r="F2" s="85" t="s">
        <v>86</v>
      </c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24" ht="27.75" customHeight="1">
      <c r="B3" s="13"/>
      <c r="C3" s="14"/>
      <c r="D3" s="14"/>
      <c r="E3" s="14"/>
      <c r="F3" s="85" t="s">
        <v>365</v>
      </c>
      <c r="G3" s="85"/>
      <c r="H3" s="85"/>
      <c r="I3" s="85"/>
      <c r="J3" s="85"/>
      <c r="K3" s="85"/>
      <c r="L3" s="85"/>
      <c r="M3" s="85"/>
      <c r="N3" s="85"/>
      <c r="O3" s="85"/>
      <c r="P3" s="86"/>
      <c r="Q3" s="58"/>
      <c r="R3" s="58"/>
      <c r="S3" s="58"/>
      <c r="T3" s="58"/>
      <c r="U3" s="58"/>
      <c r="V3" s="58"/>
      <c r="W3" s="58"/>
      <c r="X3" s="59"/>
    </row>
    <row r="4" spans="1:24" ht="28.5" customHeight="1">
      <c r="B4" s="80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81"/>
    </row>
    <row r="5" spans="1:24" ht="18.75" thickBot="1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R5" s="4"/>
    </row>
    <row r="6" spans="1:24" s="22" customFormat="1" ht="27" customHeight="1" thickBot="1">
      <c r="A6" s="21"/>
      <c r="B6" s="68" t="s">
        <v>85</v>
      </c>
      <c r="C6" s="69"/>
      <c r="D6" s="25" t="s">
        <v>19</v>
      </c>
      <c r="E6" s="26" t="s">
        <v>2</v>
      </c>
      <c r="F6" s="26" t="s">
        <v>3</v>
      </c>
      <c r="G6" s="26" t="s">
        <v>4</v>
      </c>
      <c r="H6" s="26" t="s">
        <v>5</v>
      </c>
      <c r="I6" s="26" t="s">
        <v>6</v>
      </c>
      <c r="J6" s="27" t="s">
        <v>7</v>
      </c>
      <c r="K6" s="26" t="s">
        <v>8</v>
      </c>
      <c r="L6" s="27" t="s">
        <v>9</v>
      </c>
      <c r="M6" s="26" t="s">
        <v>10</v>
      </c>
      <c r="N6" s="27" t="s">
        <v>11</v>
      </c>
      <c r="O6" s="26" t="s">
        <v>12</v>
      </c>
      <c r="P6" s="28" t="s">
        <v>13</v>
      </c>
      <c r="Q6" s="21"/>
    </row>
    <row r="7" spans="1:24" s="22" customFormat="1" ht="35.25" customHeight="1" thickBot="1">
      <c r="A7" s="21"/>
      <c r="B7" s="62" t="s">
        <v>20</v>
      </c>
      <c r="C7" s="63"/>
      <c r="D7" s="40">
        <f>SUM(D8:D14)</f>
        <v>12503969.029999999</v>
      </c>
      <c r="E7" s="40">
        <f t="shared" ref="E7:N7" si="0">SUM(E8:E14)</f>
        <v>823659.37</v>
      </c>
      <c r="F7" s="40">
        <f t="shared" si="0"/>
        <v>800790.38</v>
      </c>
      <c r="G7" s="40">
        <f t="shared" si="0"/>
        <v>1429079.7800000003</v>
      </c>
      <c r="H7" s="40">
        <f t="shared" si="0"/>
        <v>903200.26</v>
      </c>
      <c r="I7" s="40">
        <f t="shared" si="0"/>
        <v>1073655</v>
      </c>
      <c r="J7" s="40">
        <f t="shared" si="0"/>
        <v>1170550.8799999999</v>
      </c>
      <c r="K7" s="40">
        <f t="shared" si="0"/>
        <v>806292.5</v>
      </c>
      <c r="L7" s="40">
        <f t="shared" si="0"/>
        <v>861653.16</v>
      </c>
      <c r="M7" s="40">
        <f t="shared" si="0"/>
        <v>811590.62</v>
      </c>
      <c r="N7" s="40">
        <f t="shared" si="0"/>
        <v>900550.88</v>
      </c>
      <c r="O7" s="40">
        <f>SUM(O8:O14)</f>
        <v>1058406.3799999999</v>
      </c>
      <c r="P7" s="41">
        <f>SUM(P8:P14)</f>
        <v>1864539.82</v>
      </c>
      <c r="Q7" s="21"/>
    </row>
    <row r="8" spans="1:24" s="22" customFormat="1" ht="37.5">
      <c r="A8" s="21"/>
      <c r="B8" s="42"/>
      <c r="C8" s="43" t="s">
        <v>21</v>
      </c>
      <c r="D8" s="44">
        <f>SUM(E8:P8)</f>
        <v>3191444.1200000006</v>
      </c>
      <c r="E8" s="44">
        <f>+'rptPptoRamPart (2)'!H2</f>
        <v>245495.7</v>
      </c>
      <c r="F8" s="44">
        <f>+'rptPptoRamPart (2)'!I2</f>
        <v>245495.7</v>
      </c>
      <c r="G8" s="44">
        <f>+'rptPptoRamPart (2)'!J2</f>
        <v>245495.7</v>
      </c>
      <c r="H8" s="44">
        <f>+'rptPptoRamPart (2)'!K2</f>
        <v>245495.7</v>
      </c>
      <c r="I8" s="44">
        <f>+'rptPptoRamPart (2)'!L2</f>
        <v>368243.56</v>
      </c>
      <c r="J8" s="44">
        <f>+'rptPptoRamPart (2)'!M2</f>
        <v>245495.7</v>
      </c>
      <c r="K8" s="44">
        <f>+'rptPptoRamPart (2)'!N2</f>
        <v>245495.7</v>
      </c>
      <c r="L8" s="44">
        <f>+'rptPptoRamPart (2)'!O2</f>
        <v>245495.7</v>
      </c>
      <c r="M8" s="44">
        <f>+'rptPptoRamPart (2)'!P2</f>
        <v>245495.7</v>
      </c>
      <c r="N8" s="44">
        <f>+'rptPptoRamPart (2)'!Q2</f>
        <v>245495.7</v>
      </c>
      <c r="O8" s="44">
        <f>+'rptPptoRamPart (2)'!R2</f>
        <v>368243.56</v>
      </c>
      <c r="P8" s="44">
        <f>+'rptPptoRamPart (2)'!S2</f>
        <v>245495.7</v>
      </c>
      <c r="Q8" s="21"/>
      <c r="R8" s="32"/>
    </row>
    <row r="9" spans="1:24" s="22" customFormat="1" ht="38.25" customHeight="1">
      <c r="A9" s="21"/>
      <c r="B9" s="29"/>
      <c r="C9" s="15" t="s">
        <v>22</v>
      </c>
      <c r="D9" s="33">
        <f t="shared" ref="D9:D14" si="1">SUM(E9:P9)</f>
        <v>375000</v>
      </c>
      <c r="E9" s="33">
        <f>+'rptPptoRamPart (2)'!H3+'rptPptoRamPart (2)'!H4</f>
        <v>31500</v>
      </c>
      <c r="F9" s="33">
        <f>+'rptPptoRamPart (2)'!I3+'rptPptoRamPart (2)'!I4</f>
        <v>31500</v>
      </c>
      <c r="G9" s="33">
        <f>+'rptPptoRamPart (2)'!J3+'rptPptoRamPart (2)'!J4</f>
        <v>31500</v>
      </c>
      <c r="H9" s="33">
        <f>+'rptPptoRamPart (2)'!K3+'rptPptoRamPart (2)'!K4</f>
        <v>31500</v>
      </c>
      <c r="I9" s="33">
        <f>+'rptPptoRamPart (2)'!L3+'rptPptoRamPart (2)'!L4</f>
        <v>31500</v>
      </c>
      <c r="J9" s="33">
        <f>+'rptPptoRamPart (2)'!M3+'rptPptoRamPart (2)'!M4</f>
        <v>31500</v>
      </c>
      <c r="K9" s="33">
        <f>+'rptPptoRamPart (2)'!N3+'rptPptoRamPart (2)'!N4</f>
        <v>31500</v>
      </c>
      <c r="L9" s="33">
        <f>+'rptPptoRamPart (2)'!O3+'rptPptoRamPart (2)'!O4</f>
        <v>31500</v>
      </c>
      <c r="M9" s="33">
        <f>+'rptPptoRamPart (2)'!P3+'rptPptoRamPart (2)'!P4</f>
        <v>31500</v>
      </c>
      <c r="N9" s="33">
        <f>+'rptPptoRamPart (2)'!Q3+'rptPptoRamPart (2)'!Q4</f>
        <v>31500</v>
      </c>
      <c r="O9" s="33">
        <f>+'rptPptoRamPart (2)'!R3+'rptPptoRamPart (2)'!R4</f>
        <v>30000</v>
      </c>
      <c r="P9" s="33">
        <f>+'rptPptoRamPart (2)'!S3+'rptPptoRamPart (2)'!S4</f>
        <v>30000</v>
      </c>
      <c r="Q9" s="21"/>
      <c r="R9" s="32"/>
    </row>
    <row r="10" spans="1:24" s="22" customFormat="1" ht="24.75" customHeight="1">
      <c r="A10" s="21"/>
      <c r="B10" s="29"/>
      <c r="C10" s="15" t="s">
        <v>23</v>
      </c>
      <c r="D10" s="33">
        <f t="shared" si="1"/>
        <v>5749010.4300000006</v>
      </c>
      <c r="E10" s="33">
        <f>+'rptPptoRamPart (2)'!H5+'rptPptoRamPart (2)'!H6+'rptPptoRamPart (2)'!H7</f>
        <v>374228.33</v>
      </c>
      <c r="F10" s="33">
        <f>+'rptPptoRamPart (2)'!I5+'rptPptoRamPart (2)'!I6+'rptPptoRamPart (2)'!I7</f>
        <v>374228.33</v>
      </c>
      <c r="G10" s="33">
        <f>+'rptPptoRamPart (2)'!J5+'rptPptoRamPart (2)'!J6+'rptPptoRamPart (2)'!J7</f>
        <v>374228.33</v>
      </c>
      <c r="H10" s="33">
        <f>+'rptPptoRamPart (2)'!K5+'rptPptoRamPart (2)'!K6+'rptPptoRamPart (2)'!K7</f>
        <v>374228.33</v>
      </c>
      <c r="I10" s="33">
        <f>+'rptPptoRamPart (2)'!L5+'rptPptoRamPart (2)'!L6+'rptPptoRamPart (2)'!L7</f>
        <v>374228.33</v>
      </c>
      <c r="J10" s="33">
        <f>+'rptPptoRamPart (2)'!M5+'rptPptoRamPart (2)'!M6+'rptPptoRamPart (2)'!M7</f>
        <v>473988.84</v>
      </c>
      <c r="K10" s="33">
        <f>+'rptPptoRamPart (2)'!N5+'rptPptoRamPart (2)'!N6+'rptPptoRamPart (2)'!N7</f>
        <v>374228.33</v>
      </c>
      <c r="L10" s="33">
        <f>+'rptPptoRamPart (2)'!O5+'rptPptoRamPart (2)'!O6+'rptPptoRamPart (2)'!O7</f>
        <v>374228.33</v>
      </c>
      <c r="M10" s="33">
        <f>+'rptPptoRamPart (2)'!P5+'rptPptoRamPart (2)'!P6+'rptPptoRamPart (2)'!P7</f>
        <v>374228.33</v>
      </c>
      <c r="N10" s="33">
        <f>+'rptPptoRamPart (2)'!Q5+'rptPptoRamPart (2)'!Q6+'rptPptoRamPart (2)'!Q7</f>
        <v>473988.84</v>
      </c>
      <c r="O10" s="33">
        <f>+'rptPptoRamPart (2)'!R5+'rptPptoRamPart (2)'!R6+'rptPptoRamPart (2)'!R7</f>
        <v>374228.33</v>
      </c>
      <c r="P10" s="33">
        <f>+'rptPptoRamPart (2)'!S5+'rptPptoRamPart (2)'!S6+'rptPptoRamPart (2)'!S7</f>
        <v>1432977.78</v>
      </c>
      <c r="Q10" s="21"/>
    </row>
    <row r="11" spans="1:24" s="22" customFormat="1" ht="24.75" customHeight="1">
      <c r="A11" s="21"/>
      <c r="B11" s="29"/>
      <c r="C11" s="15" t="s">
        <v>24</v>
      </c>
      <c r="D11" s="33">
        <f t="shared" si="1"/>
        <v>1126680.04</v>
      </c>
      <c r="E11" s="33">
        <f>+'rptPptoRamPart (2)'!H8+'rptPptoRamPart (2)'!H9+'rptPptoRamPart (2)'!H10+'rptPptoRamPart (2)'!H11</f>
        <v>79129.240000000005</v>
      </c>
      <c r="F11" s="33">
        <f>+'rptPptoRamPart (2)'!I8+'rptPptoRamPart (2)'!I9+'rptPptoRamPart (2)'!I10+'rptPptoRamPart (2)'!I11</f>
        <v>79129.240000000005</v>
      </c>
      <c r="G11" s="33">
        <f>+'rptPptoRamPart (2)'!J8+'rptPptoRamPart (2)'!J9+'rptPptoRamPart (2)'!J10+'rptPptoRamPart (2)'!J11</f>
        <v>79129.240000000005</v>
      </c>
      <c r="H11" s="33">
        <f>+'rptPptoRamPart (2)'!K8+'rptPptoRamPart (2)'!K9+'rptPptoRamPart (2)'!K10+'rptPptoRamPart (2)'!K11</f>
        <v>177129.24</v>
      </c>
      <c r="I11" s="33">
        <f>+'rptPptoRamPart (2)'!L8+'rptPptoRamPart (2)'!L9+'rptPptoRamPart (2)'!L10+'rptPptoRamPart (2)'!L11</f>
        <v>118693.81999999999</v>
      </c>
      <c r="J11" s="33">
        <f>+'rptPptoRamPart (2)'!M8+'rptPptoRamPart (2)'!M9+'rptPptoRamPart (2)'!M10+'rptPptoRamPart (2)'!M11</f>
        <v>79129.240000000005</v>
      </c>
      <c r="K11" s="33">
        <f>+'rptPptoRamPart (2)'!N8+'rptPptoRamPart (2)'!N9+'rptPptoRamPart (2)'!N10+'rptPptoRamPart (2)'!N11</f>
        <v>79129.240000000005</v>
      </c>
      <c r="L11" s="33">
        <f>+'rptPptoRamPart (2)'!O8+'rptPptoRamPart (2)'!O9+'rptPptoRamPart (2)'!O10+'rptPptoRamPart (2)'!O11</f>
        <v>79129.240000000005</v>
      </c>
      <c r="M11" s="33">
        <f>+'rptPptoRamPart (2)'!P8+'rptPptoRamPart (2)'!P9+'rptPptoRamPart (2)'!P10+'rptPptoRamPart (2)'!P11</f>
        <v>79129.240000000005</v>
      </c>
      <c r="N11" s="33">
        <f>+'rptPptoRamPart (2)'!Q8+'rptPptoRamPart (2)'!Q9+'rptPptoRamPart (2)'!Q10+'rptPptoRamPart (2)'!Q11</f>
        <v>79129.240000000005</v>
      </c>
      <c r="O11" s="33">
        <f>+'rptPptoRamPart (2)'!R8+'rptPptoRamPart (2)'!R9+'rptPptoRamPart (2)'!R10+'rptPptoRamPart (2)'!R11</f>
        <v>118693.81999999999</v>
      </c>
      <c r="P11" s="33">
        <f>+'rptPptoRamPart (2)'!S8+'rptPptoRamPart (2)'!S9+'rptPptoRamPart (2)'!S10+'rptPptoRamPart (2)'!S11</f>
        <v>79129.240000000005</v>
      </c>
      <c r="Q11" s="21"/>
    </row>
    <row r="12" spans="1:24" s="22" customFormat="1" ht="24.75" customHeight="1">
      <c r="A12" s="21"/>
      <c r="B12" s="29"/>
      <c r="C12" s="15" t="s">
        <v>25</v>
      </c>
      <c r="D12" s="33">
        <f t="shared" si="1"/>
        <v>1785334.4400000002</v>
      </c>
      <c r="E12" s="33">
        <f>+'rptPptoRamPart (2)'!H12+'rptPptoRamPart (2)'!H13+'rptPptoRamPart (2)'!H14+'rptPptoRamPart (2)'!H15+'rptPptoRamPart (2)'!H16+'rptPptoRamPart (2)'!H17+'rptPptoRamPart (2)'!H18+'rptPptoRamPart (2)'!H19</f>
        <v>93306.099999999991</v>
      </c>
      <c r="F12" s="33">
        <f>+'rptPptoRamPart (2)'!I12+'rptPptoRamPart (2)'!I13+'rptPptoRamPart (2)'!I14+'rptPptoRamPart (2)'!I15+'rptPptoRamPart (2)'!I16+'rptPptoRamPart (2)'!I17+'rptPptoRamPart (2)'!I18+'rptPptoRamPart (2)'!I19</f>
        <v>70437.11</v>
      </c>
      <c r="G12" s="33">
        <f>+'rptPptoRamPart (2)'!J12+'rptPptoRamPart (2)'!J13+'rptPptoRamPart (2)'!J14+'rptPptoRamPart (2)'!J15+'rptPptoRamPart (2)'!J16+'rptPptoRamPart (2)'!J17+'rptPptoRamPart (2)'!J18+'rptPptoRamPart (2)'!J19</f>
        <v>698726.51000000013</v>
      </c>
      <c r="H12" s="33">
        <f>+'rptPptoRamPart (2)'!K12+'rptPptoRamPart (2)'!K13+'rptPptoRamPart (2)'!K14+'rptPptoRamPart (2)'!K15+'rptPptoRamPart (2)'!K16+'rptPptoRamPart (2)'!K17+'rptPptoRamPart (2)'!K18+'rptPptoRamPart (2)'!K19</f>
        <v>74846.989999999991</v>
      </c>
      <c r="I12" s="33">
        <f>+'rptPptoRamPart (2)'!L12+'rptPptoRamPart (2)'!L13+'rptPptoRamPart (2)'!L14+'rptPptoRamPart (2)'!L15+'rptPptoRamPart (2)'!L16+'rptPptoRamPart (2)'!L17+'rptPptoRamPart (2)'!L18+'rptPptoRamPart (2)'!L19</f>
        <v>180989.29</v>
      </c>
      <c r="J12" s="33">
        <f>+'rptPptoRamPart (2)'!M12+'rptPptoRamPart (2)'!M13+'rptPptoRamPart (2)'!M14+'rptPptoRamPart (2)'!M15+'rptPptoRamPart (2)'!M16+'rptPptoRamPart (2)'!M17+'rptPptoRamPart (2)'!M18+'rptPptoRamPart (2)'!M19</f>
        <v>70437.099999999991</v>
      </c>
      <c r="K12" s="33">
        <f>+'rptPptoRamPart (2)'!N12+'rptPptoRamPart (2)'!N13+'rptPptoRamPart (2)'!N14+'rptPptoRamPart (2)'!N15+'rptPptoRamPart (2)'!N16+'rptPptoRamPart (2)'!N17+'rptPptoRamPart (2)'!N18+'rptPptoRamPart (2)'!N19</f>
        <v>75939.23</v>
      </c>
      <c r="L12" s="33">
        <f>+'rptPptoRamPart (2)'!O12+'rptPptoRamPart (2)'!O13+'rptPptoRamPart (2)'!O14+'rptPptoRamPart (2)'!O15+'rptPptoRamPart (2)'!O16+'rptPptoRamPart (2)'!O17+'rptPptoRamPart (2)'!O18+'rptPptoRamPart (2)'!O19</f>
        <v>131299.88999999998</v>
      </c>
      <c r="M12" s="33">
        <f>+'rptPptoRamPart (2)'!P12+'rptPptoRamPart (2)'!P13+'rptPptoRamPart (2)'!P14+'rptPptoRamPart (2)'!P15+'rptPptoRamPart (2)'!P16+'rptPptoRamPart (2)'!P17+'rptPptoRamPart (2)'!P18+'rptPptoRamPart (2)'!P19</f>
        <v>81237.349999999991</v>
      </c>
      <c r="N12" s="33">
        <f>+'rptPptoRamPart (2)'!Q12+'rptPptoRamPart (2)'!Q13+'rptPptoRamPart (2)'!Q14+'rptPptoRamPart (2)'!Q15+'rptPptoRamPart (2)'!Q16+'rptPptoRamPart (2)'!Q17+'rptPptoRamPart (2)'!Q18+'rptPptoRamPart (2)'!Q19</f>
        <v>70437.099999999991</v>
      </c>
      <c r="O12" s="33">
        <f>+'rptPptoRamPart (2)'!R12+'rptPptoRamPart (2)'!R13+'rptPptoRamPart (2)'!R14+'rptPptoRamPart (2)'!R15+'rptPptoRamPart (2)'!R16+'rptPptoRamPart (2)'!R17+'rptPptoRamPart (2)'!R18+'rptPptoRamPart (2)'!R19</f>
        <v>167240.67000000001</v>
      </c>
      <c r="P12" s="33">
        <f>+'rptPptoRamPart (2)'!S12+'rptPptoRamPart (2)'!S13+'rptPptoRamPart (2)'!S14+'rptPptoRamPart (2)'!S15+'rptPptoRamPart (2)'!S16+'rptPptoRamPart (2)'!S17+'rptPptoRamPart (2)'!S18+'rptPptoRamPart (2)'!S19</f>
        <v>70437.099999999991</v>
      </c>
      <c r="Q12" s="21"/>
    </row>
    <row r="13" spans="1:24" s="22" customFormat="1" ht="24.75" customHeight="1">
      <c r="A13" s="21"/>
      <c r="B13" s="29"/>
      <c r="C13" s="15" t="s">
        <v>26</v>
      </c>
      <c r="D13" s="33">
        <f t="shared" si="1"/>
        <v>270000</v>
      </c>
      <c r="E13" s="33">
        <f>+'rptPptoRamPart (2)'!H20</f>
        <v>0</v>
      </c>
      <c r="F13" s="33">
        <f>+'rptPptoRamPart (2)'!I20</f>
        <v>0</v>
      </c>
      <c r="G13" s="33">
        <f>+'rptPptoRamPart (2)'!J20</f>
        <v>0</v>
      </c>
      <c r="H13" s="33">
        <f>+'rptPptoRamPart (2)'!K20</f>
        <v>0</v>
      </c>
      <c r="I13" s="33">
        <f>+'rptPptoRamPart (2)'!L20</f>
        <v>0</v>
      </c>
      <c r="J13" s="33">
        <f>+'rptPptoRamPart (2)'!M20</f>
        <v>270000</v>
      </c>
      <c r="K13" s="33">
        <f>+'rptPptoRamPart (2)'!N20</f>
        <v>0</v>
      </c>
      <c r="L13" s="33">
        <f>+'rptPptoRamPart (2)'!O20</f>
        <v>0</v>
      </c>
      <c r="M13" s="33">
        <f>+'rptPptoRamPart (2)'!P20</f>
        <v>0</v>
      </c>
      <c r="N13" s="33">
        <f>+'rptPptoRamPart (2)'!Q20</f>
        <v>0</v>
      </c>
      <c r="O13" s="33">
        <f>+'rptPptoRamPart (2)'!R20</f>
        <v>0</v>
      </c>
      <c r="P13" s="33">
        <f>+'rptPptoRamPart (2)'!S20</f>
        <v>0</v>
      </c>
      <c r="Q13" s="21"/>
    </row>
    <row r="14" spans="1:24" s="22" customFormat="1" ht="24.75" customHeight="1">
      <c r="A14" s="21"/>
      <c r="B14" s="29"/>
      <c r="C14" s="15" t="s">
        <v>27</v>
      </c>
      <c r="D14" s="33">
        <f t="shared" si="1"/>
        <v>6500</v>
      </c>
      <c r="E14" s="33">
        <f>+'rptPptoRamPart (2)'!H21</f>
        <v>0</v>
      </c>
      <c r="F14" s="33">
        <f>+'rptPptoRamPart (2)'!I21</f>
        <v>0</v>
      </c>
      <c r="G14" s="33">
        <f>+'rptPptoRamPart (2)'!J21</f>
        <v>0</v>
      </c>
      <c r="H14" s="33">
        <f>+'rptPptoRamPart (2)'!K21</f>
        <v>0</v>
      </c>
      <c r="I14" s="33">
        <f>+'rptPptoRamPart (2)'!L21</f>
        <v>0</v>
      </c>
      <c r="J14" s="33">
        <f>+'rptPptoRamPart (2)'!M21</f>
        <v>0</v>
      </c>
      <c r="K14" s="33">
        <f>+'rptPptoRamPart (2)'!N21</f>
        <v>0</v>
      </c>
      <c r="L14" s="33">
        <f>+'rptPptoRamPart (2)'!O21</f>
        <v>0</v>
      </c>
      <c r="M14" s="33">
        <f>+'rptPptoRamPart (2)'!P21</f>
        <v>0</v>
      </c>
      <c r="N14" s="33">
        <f>+'rptPptoRamPart (2)'!Q21</f>
        <v>0</v>
      </c>
      <c r="O14" s="33">
        <f>+'rptPptoRamPart (2)'!R21</f>
        <v>0</v>
      </c>
      <c r="P14" s="33">
        <f>+'rptPptoRamPart (2)'!S21</f>
        <v>6500</v>
      </c>
      <c r="Q14" s="21"/>
    </row>
    <row r="15" spans="1:24" s="22" customFormat="1" ht="35.25" customHeight="1">
      <c r="A15" s="21"/>
      <c r="B15" s="64" t="s">
        <v>28</v>
      </c>
      <c r="C15" s="65"/>
      <c r="D15" s="38">
        <f>SUM(D16:D24)</f>
        <v>582839.07999999996</v>
      </c>
      <c r="E15" s="38">
        <f>SUM(E16:E24)</f>
        <v>136984</v>
      </c>
      <c r="F15" s="38">
        <f t="shared" ref="F15:P15" si="2">SUM(F16:F24)</f>
        <v>65982.080000000002</v>
      </c>
      <c r="G15" s="38">
        <f t="shared" si="2"/>
        <v>51655</v>
      </c>
      <c r="H15" s="38">
        <f t="shared" si="2"/>
        <v>42190</v>
      </c>
      <c r="I15" s="38">
        <f t="shared" si="2"/>
        <v>49045</v>
      </c>
      <c r="J15" s="38">
        <f t="shared" si="2"/>
        <v>42365</v>
      </c>
      <c r="K15" s="38">
        <f t="shared" si="2"/>
        <v>37153</v>
      </c>
      <c r="L15" s="38">
        <f t="shared" si="2"/>
        <v>20040</v>
      </c>
      <c r="M15" s="38">
        <f t="shared" si="2"/>
        <v>56785</v>
      </c>
      <c r="N15" s="38">
        <f t="shared" si="2"/>
        <v>25345</v>
      </c>
      <c r="O15" s="38">
        <f t="shared" si="2"/>
        <v>27075</v>
      </c>
      <c r="P15" s="39">
        <f t="shared" si="2"/>
        <v>28220</v>
      </c>
      <c r="Q15" s="21"/>
      <c r="R15" s="57"/>
    </row>
    <row r="16" spans="1:24" s="22" customFormat="1" ht="37.5">
      <c r="A16" s="21"/>
      <c r="B16" s="29"/>
      <c r="C16" s="15" t="s">
        <v>29</v>
      </c>
      <c r="D16" s="33">
        <f t="shared" ref="D16:D78" si="3">SUM(E16:P16)</f>
        <v>226533</v>
      </c>
      <c r="E16" s="33">
        <f>+'rptPptoRamPart (2)'!H22+'rptPptoRamPart (2)'!H23+'rptPptoRamPart (2)'!H24+'rptPptoRamPart (2)'!H25+'rptPptoRamPart (2)'!H26+'rptPptoRamPart (2)'!H27</f>
        <v>60924</v>
      </c>
      <c r="F16" s="33">
        <f>+'rptPptoRamPart (2)'!I22+'rptPptoRamPart (2)'!I23+'rptPptoRamPart (2)'!I24+'rptPptoRamPart (2)'!I25+'rptPptoRamPart (2)'!I26+'rptPptoRamPart (2)'!I27</f>
        <v>40596</v>
      </c>
      <c r="G16" s="33">
        <f>+'rptPptoRamPart (2)'!J22+'rptPptoRamPart (2)'!J23+'rptPptoRamPart (2)'!J24+'rptPptoRamPart (2)'!J25+'rptPptoRamPart (2)'!J26+'rptPptoRamPart (2)'!J27</f>
        <v>14895</v>
      </c>
      <c r="H16" s="33">
        <f>+'rptPptoRamPart (2)'!K22+'rptPptoRamPart (2)'!K23+'rptPptoRamPart (2)'!K24+'rptPptoRamPart (2)'!K25+'rptPptoRamPart (2)'!K26+'rptPptoRamPart (2)'!K27</f>
        <v>19690</v>
      </c>
      <c r="I16" s="33">
        <f>+'rptPptoRamPart (2)'!L22+'rptPptoRamPart (2)'!L23+'rptPptoRamPart (2)'!L24+'rptPptoRamPart (2)'!L25+'rptPptoRamPart (2)'!L26+'rptPptoRamPart (2)'!L27</f>
        <v>14435</v>
      </c>
      <c r="J16" s="33">
        <f>+'rptPptoRamPart (2)'!M22+'rptPptoRamPart (2)'!M23+'rptPptoRamPart (2)'!M24+'rptPptoRamPart (2)'!M25+'rptPptoRamPart (2)'!M26+'rptPptoRamPart (2)'!M27</f>
        <v>25565</v>
      </c>
      <c r="K16" s="33">
        <f>+'rptPptoRamPart (2)'!N22+'rptPptoRamPart (2)'!N23+'rptPptoRamPart (2)'!N24+'rptPptoRamPart (2)'!N25+'rptPptoRamPart (2)'!N26+'rptPptoRamPart (2)'!N27</f>
        <v>15363</v>
      </c>
      <c r="L16" s="33">
        <f>+'rptPptoRamPart (2)'!O22+'rptPptoRamPart (2)'!O23+'rptPptoRamPart (2)'!O24+'rptPptoRamPart (2)'!O25+'rptPptoRamPart (2)'!O26+'rptPptoRamPart (2)'!O27</f>
        <v>4190</v>
      </c>
      <c r="M16" s="33">
        <f>+'rptPptoRamPart (2)'!P22+'rptPptoRamPart (2)'!P23+'rptPptoRamPart (2)'!P24+'rptPptoRamPart (2)'!P25+'rptPptoRamPart (2)'!P26+'rptPptoRamPart (2)'!P27</f>
        <v>6325</v>
      </c>
      <c r="N16" s="33">
        <f>+'rptPptoRamPart (2)'!Q22+'rptPptoRamPart (2)'!Q23+'rptPptoRamPart (2)'!Q24+'rptPptoRamPart (2)'!Q25+'rptPptoRamPart (2)'!Q26+'rptPptoRamPart (2)'!Q27</f>
        <v>6395</v>
      </c>
      <c r="O16" s="33">
        <f>+'rptPptoRamPart (2)'!R22+'rptPptoRamPart (2)'!R23+'rptPptoRamPart (2)'!R24+'rptPptoRamPart (2)'!R25+'rptPptoRamPart (2)'!R26+'rptPptoRamPart (2)'!R27</f>
        <v>10635</v>
      </c>
      <c r="P16" s="33">
        <f>+'rptPptoRamPart (2)'!S22+'rptPptoRamPart (2)'!S23+'rptPptoRamPart (2)'!S24+'rptPptoRamPart (2)'!S25+'rptPptoRamPart (2)'!S26+'rptPptoRamPart (2)'!S27</f>
        <v>7520</v>
      </c>
      <c r="Q16" s="21"/>
    </row>
    <row r="17" spans="1:17" s="22" customFormat="1" ht="18.75">
      <c r="A17" s="21"/>
      <c r="B17" s="29"/>
      <c r="C17" s="15" t="s">
        <v>30</v>
      </c>
      <c r="D17" s="33">
        <f t="shared" si="3"/>
        <v>42700</v>
      </c>
      <c r="E17" s="33">
        <f>+'rptPptoRamPart (2)'!H28+'rptPptoRamPart (2)'!H29+'rptPptoRamPart (2)'!H30</f>
        <v>3910</v>
      </c>
      <c r="F17" s="33">
        <f>+'rptPptoRamPart (2)'!I28+'rptPptoRamPart (2)'!I29+'rptPptoRamPart (2)'!I30</f>
        <v>2880</v>
      </c>
      <c r="G17" s="33">
        <f>+'rptPptoRamPart (2)'!J28+'rptPptoRamPart (2)'!J29+'rptPptoRamPart (2)'!J30</f>
        <v>7960</v>
      </c>
      <c r="H17" s="33">
        <f>+'rptPptoRamPart (2)'!K28+'rptPptoRamPart (2)'!K29+'rptPptoRamPart (2)'!K30</f>
        <v>2000</v>
      </c>
      <c r="I17" s="33">
        <f>+'rptPptoRamPart (2)'!L28+'rptPptoRamPart (2)'!L29+'rptPptoRamPart (2)'!L30</f>
        <v>2960</v>
      </c>
      <c r="J17" s="33">
        <f>+'rptPptoRamPart (2)'!M28+'rptPptoRamPart (2)'!M29+'rptPptoRamPart (2)'!M30</f>
        <v>1800</v>
      </c>
      <c r="K17" s="33">
        <f>+'rptPptoRamPart (2)'!N28+'rptPptoRamPart (2)'!N29+'rptPptoRamPart (2)'!N30</f>
        <v>3790</v>
      </c>
      <c r="L17" s="33">
        <f>+'rptPptoRamPart (2)'!O28+'rptPptoRamPart (2)'!O29+'rptPptoRamPart (2)'!O30</f>
        <v>3850</v>
      </c>
      <c r="M17" s="33">
        <f>+'rptPptoRamPart (2)'!P28+'rptPptoRamPart (2)'!P29+'rptPptoRamPart (2)'!P30</f>
        <v>3960</v>
      </c>
      <c r="N17" s="33">
        <f>+'rptPptoRamPart (2)'!Q28+'rptPptoRamPart (2)'!Q29+'rptPptoRamPart (2)'!Q30</f>
        <v>5450</v>
      </c>
      <c r="O17" s="33">
        <f>+'rptPptoRamPart (2)'!R28+'rptPptoRamPart (2)'!R29+'rptPptoRamPart (2)'!R30</f>
        <v>2940</v>
      </c>
      <c r="P17" s="33">
        <f>+'rptPptoRamPart (2)'!S28+'rptPptoRamPart (2)'!S29+'rptPptoRamPart (2)'!S30</f>
        <v>1200</v>
      </c>
      <c r="Q17" s="21"/>
    </row>
    <row r="18" spans="1:17" s="22" customFormat="1" ht="37.5">
      <c r="A18" s="21"/>
      <c r="B18" s="29"/>
      <c r="C18" s="15" t="s">
        <v>31</v>
      </c>
      <c r="D18" s="33">
        <f t="shared" si="3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21"/>
    </row>
    <row r="19" spans="1:17" s="22" customFormat="1" ht="37.5">
      <c r="A19" s="21"/>
      <c r="B19" s="29"/>
      <c r="C19" s="15" t="s">
        <v>32</v>
      </c>
      <c r="D19" s="33">
        <f t="shared" si="3"/>
        <v>8500</v>
      </c>
      <c r="E19" s="33">
        <f>+'rptPptoRamPart (2)'!H31+'rptPptoRamPart (2)'!H32</f>
        <v>8500</v>
      </c>
      <c r="F19" s="33">
        <f>+'rptPptoRamPart (2)'!I31+'rptPptoRamPart (2)'!I32</f>
        <v>0</v>
      </c>
      <c r="G19" s="33">
        <f>+'rptPptoRamPart (2)'!J31+'rptPptoRamPart (2)'!J32</f>
        <v>0</v>
      </c>
      <c r="H19" s="33">
        <f>+'rptPptoRamPart (2)'!K31+'rptPptoRamPart (2)'!K32</f>
        <v>0</v>
      </c>
      <c r="I19" s="33">
        <f>+'rptPptoRamPart (2)'!L31+'rptPptoRamPart (2)'!L32</f>
        <v>0</v>
      </c>
      <c r="J19" s="33">
        <f>+'rptPptoRamPart (2)'!M31+'rptPptoRamPart (2)'!M32</f>
        <v>0</v>
      </c>
      <c r="K19" s="33">
        <f>+'rptPptoRamPart (2)'!N31+'rptPptoRamPart (2)'!N32</f>
        <v>0</v>
      </c>
      <c r="L19" s="33">
        <f>+'rptPptoRamPart (2)'!O31+'rptPptoRamPart (2)'!O32</f>
        <v>0</v>
      </c>
      <c r="M19" s="33">
        <f>+'rptPptoRamPart (2)'!P31+'rptPptoRamPart (2)'!P32</f>
        <v>0</v>
      </c>
      <c r="N19" s="33">
        <f>+'rptPptoRamPart (2)'!Q31+'rptPptoRamPart (2)'!Q32</f>
        <v>0</v>
      </c>
      <c r="O19" s="33">
        <f>+'rptPptoRamPart (2)'!R31+'rptPptoRamPart (2)'!R32</f>
        <v>0</v>
      </c>
      <c r="P19" s="33">
        <f>+'rptPptoRamPart (2)'!S31+'rptPptoRamPart (2)'!S32</f>
        <v>0</v>
      </c>
      <c r="Q19" s="21"/>
    </row>
    <row r="20" spans="1:17" s="22" customFormat="1" ht="35.25" customHeight="1">
      <c r="A20" s="21"/>
      <c r="B20" s="29"/>
      <c r="C20" s="15" t="s">
        <v>33</v>
      </c>
      <c r="D20" s="33">
        <f t="shared" si="3"/>
        <v>2100</v>
      </c>
      <c r="E20" s="33">
        <f>+'rptPptoRamPart (2)'!H33+'rptPptoRamPart (2)'!H34</f>
        <v>1650</v>
      </c>
      <c r="F20" s="33">
        <f>+'rptPptoRamPart (2)'!I33+'rptPptoRamPart (2)'!I34</f>
        <v>0</v>
      </c>
      <c r="G20" s="33">
        <f>+'rptPptoRamPart (2)'!J33+'rptPptoRamPart (2)'!J34</f>
        <v>300</v>
      </c>
      <c r="H20" s="33">
        <f>+'rptPptoRamPart (2)'!K33+'rptPptoRamPart (2)'!K34</f>
        <v>0</v>
      </c>
      <c r="I20" s="33">
        <f>+'rptPptoRamPart (2)'!L33+'rptPptoRamPart (2)'!L34</f>
        <v>150</v>
      </c>
      <c r="J20" s="33">
        <f>+'rptPptoRamPart (2)'!M33+'rptPptoRamPart (2)'!M34</f>
        <v>0</v>
      </c>
      <c r="K20" s="33">
        <f>+'rptPptoRamPart (2)'!N33+'rptPptoRamPart (2)'!N34</f>
        <v>0</v>
      </c>
      <c r="L20" s="33">
        <f>+'rptPptoRamPart (2)'!O33+'rptPptoRamPart (2)'!O34</f>
        <v>0</v>
      </c>
      <c r="M20" s="33">
        <f>+'rptPptoRamPart (2)'!P33+'rptPptoRamPart (2)'!P34</f>
        <v>0</v>
      </c>
      <c r="N20" s="33">
        <f>+'rptPptoRamPart (2)'!Q33+'rptPptoRamPart (2)'!Q34</f>
        <v>0</v>
      </c>
      <c r="O20" s="33">
        <f>+'rptPptoRamPart (2)'!R33+'rptPptoRamPart (2)'!R34</f>
        <v>0</v>
      </c>
      <c r="P20" s="33">
        <f>+'rptPptoRamPart (2)'!S33+'rptPptoRamPart (2)'!S34</f>
        <v>0</v>
      </c>
      <c r="Q20" s="21"/>
    </row>
    <row r="21" spans="1:17" s="22" customFormat="1" ht="18.75">
      <c r="A21" s="21"/>
      <c r="B21" s="29"/>
      <c r="C21" s="15" t="s">
        <v>34</v>
      </c>
      <c r="D21" s="33">
        <f t="shared" si="3"/>
        <v>189000</v>
      </c>
      <c r="E21" s="33">
        <f>+'rptPptoRamPart (2)'!H35</f>
        <v>16500</v>
      </c>
      <c r="F21" s="33">
        <f>+'rptPptoRamPart (2)'!I35</f>
        <v>12000</v>
      </c>
      <c r="G21" s="33">
        <f>+'rptPptoRamPart (2)'!J35</f>
        <v>19500</v>
      </c>
      <c r="H21" s="33">
        <f>+'rptPptoRamPart (2)'!K35</f>
        <v>13500</v>
      </c>
      <c r="I21" s="33">
        <f>+'rptPptoRamPart (2)'!L35</f>
        <v>22500</v>
      </c>
      <c r="J21" s="33">
        <f>+'rptPptoRamPart (2)'!M35</f>
        <v>15000</v>
      </c>
      <c r="K21" s="33">
        <f>+'rptPptoRamPart (2)'!N35</f>
        <v>18000</v>
      </c>
      <c r="L21" s="33">
        <f>+'rptPptoRamPart (2)'!O35</f>
        <v>12000</v>
      </c>
      <c r="M21" s="33">
        <f>+'rptPptoRamPart (2)'!P35</f>
        <v>13500</v>
      </c>
      <c r="N21" s="33">
        <f>+'rptPptoRamPart (2)'!Q35</f>
        <v>13500</v>
      </c>
      <c r="O21" s="33">
        <f>+'rptPptoRamPart (2)'!R35</f>
        <v>13500</v>
      </c>
      <c r="P21" s="33">
        <f>+'rptPptoRamPart (2)'!S35</f>
        <v>19500</v>
      </c>
      <c r="Q21" s="21"/>
    </row>
    <row r="22" spans="1:17" s="22" customFormat="1" ht="37.5">
      <c r="A22" s="21"/>
      <c r="B22" s="29"/>
      <c r="C22" s="15" t="s">
        <v>35</v>
      </c>
      <c r="D22" s="33">
        <f t="shared" si="3"/>
        <v>47500</v>
      </c>
      <c r="E22" s="33">
        <f>+'rptPptoRamPart (2)'!H36+'rptPptoRamPart (2)'!H37</f>
        <v>23500</v>
      </c>
      <c r="F22" s="33">
        <f>+'rptPptoRamPart (2)'!I36+'rptPptoRamPart (2)'!I37</f>
        <v>0</v>
      </c>
      <c r="G22" s="33">
        <f>+'rptPptoRamPart (2)'!J36+'rptPptoRamPart (2)'!J37</f>
        <v>0</v>
      </c>
      <c r="H22" s="33">
        <f>+'rptPptoRamPart (2)'!K36+'rptPptoRamPart (2)'!K37</f>
        <v>0</v>
      </c>
      <c r="I22" s="33">
        <f>+'rptPptoRamPart (2)'!L36+'rptPptoRamPart (2)'!L37</f>
        <v>0</v>
      </c>
      <c r="J22" s="33">
        <f>+'rptPptoRamPart (2)'!M36+'rptPptoRamPart (2)'!M37</f>
        <v>0</v>
      </c>
      <c r="K22" s="33">
        <f>+'rptPptoRamPart (2)'!N36+'rptPptoRamPart (2)'!N37</f>
        <v>0</v>
      </c>
      <c r="L22" s="33">
        <f>+'rptPptoRamPart (2)'!O36+'rptPptoRamPart (2)'!O37</f>
        <v>0</v>
      </c>
      <c r="M22" s="33">
        <f>+'rptPptoRamPart (2)'!P36+'rptPptoRamPart (2)'!P37</f>
        <v>24000</v>
      </c>
      <c r="N22" s="33">
        <f>+'rptPptoRamPart (2)'!Q36+'rptPptoRamPart (2)'!Q37</f>
        <v>0</v>
      </c>
      <c r="O22" s="33">
        <f>+'rptPptoRamPart (2)'!R36+'rptPptoRamPart (2)'!R37</f>
        <v>0</v>
      </c>
      <c r="P22" s="33">
        <f>+'rptPptoRamPart (2)'!S36+'rptPptoRamPart (2)'!S37</f>
        <v>0</v>
      </c>
      <c r="Q22" s="21"/>
    </row>
    <row r="23" spans="1:17" s="22" customFormat="1" ht="18.75">
      <c r="A23" s="21"/>
      <c r="B23" s="29"/>
      <c r="C23" s="15" t="s">
        <v>36</v>
      </c>
      <c r="D23" s="33">
        <f t="shared" si="3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21"/>
    </row>
    <row r="24" spans="1:17" s="22" customFormat="1" ht="37.5">
      <c r="A24" s="21"/>
      <c r="B24" s="29"/>
      <c r="C24" s="15" t="s">
        <v>37</v>
      </c>
      <c r="D24" s="33">
        <f t="shared" si="3"/>
        <v>66506.080000000002</v>
      </c>
      <c r="E24" s="33">
        <f>+'rptPptoRamPart (2)'!H38+'rptPptoRamPart (2)'!H39+'rptPptoRamPart (2)'!H40+'rptPptoRamPart (2)'!H41+'rptPptoRamPart (2)'!H42</f>
        <v>22000</v>
      </c>
      <c r="F24" s="33">
        <f>+'rptPptoRamPart (2)'!I38+'rptPptoRamPart (2)'!I39+'rptPptoRamPart (2)'!I40+'rptPptoRamPart (2)'!I41+'rptPptoRamPart (2)'!I42</f>
        <v>10506.08</v>
      </c>
      <c r="G24" s="33">
        <f>+'rptPptoRamPart (2)'!J38+'rptPptoRamPart (2)'!J39+'rptPptoRamPart (2)'!J40+'rptPptoRamPart (2)'!J41+'rptPptoRamPart (2)'!J42</f>
        <v>9000</v>
      </c>
      <c r="H24" s="33">
        <f>+'rptPptoRamPart (2)'!K38+'rptPptoRamPart (2)'!K39+'rptPptoRamPart (2)'!K40+'rptPptoRamPart (2)'!K41+'rptPptoRamPart (2)'!K42</f>
        <v>7000</v>
      </c>
      <c r="I24" s="33">
        <f>+'rptPptoRamPart (2)'!L38+'rptPptoRamPart (2)'!L39+'rptPptoRamPart (2)'!L40+'rptPptoRamPart (2)'!L41+'rptPptoRamPart (2)'!L42</f>
        <v>9000</v>
      </c>
      <c r="J24" s="33">
        <f>+'rptPptoRamPart (2)'!M38+'rptPptoRamPart (2)'!M39+'rptPptoRamPart (2)'!M40+'rptPptoRamPart (2)'!M41+'rptPptoRamPart (2)'!M42</f>
        <v>0</v>
      </c>
      <c r="K24" s="33">
        <f>+'rptPptoRamPart (2)'!N38+'rptPptoRamPart (2)'!N39+'rptPptoRamPart (2)'!N40+'rptPptoRamPart (2)'!N41+'rptPptoRamPart (2)'!N42</f>
        <v>0</v>
      </c>
      <c r="L24" s="33">
        <f>+'rptPptoRamPart (2)'!O38+'rptPptoRamPart (2)'!O39+'rptPptoRamPart (2)'!O40+'rptPptoRamPart (2)'!O41+'rptPptoRamPart (2)'!O42</f>
        <v>0</v>
      </c>
      <c r="M24" s="33">
        <f>+'rptPptoRamPart (2)'!P38+'rptPptoRamPart (2)'!P39+'rptPptoRamPart (2)'!P40+'rptPptoRamPart (2)'!P41+'rptPptoRamPart (2)'!P42</f>
        <v>9000</v>
      </c>
      <c r="N24" s="33">
        <f>+'rptPptoRamPart (2)'!Q38+'rptPptoRamPart (2)'!Q39+'rptPptoRamPart (2)'!Q40+'rptPptoRamPart (2)'!Q41+'rptPptoRamPart (2)'!Q42</f>
        <v>0</v>
      </c>
      <c r="O24" s="33">
        <f>+'rptPptoRamPart (2)'!R38+'rptPptoRamPart (2)'!R39+'rptPptoRamPart (2)'!R40+'rptPptoRamPart (2)'!R41+'rptPptoRamPart (2)'!R42</f>
        <v>0</v>
      </c>
      <c r="P24" s="33">
        <f>+'rptPptoRamPart (2)'!S38+'rptPptoRamPart (2)'!S39+'rptPptoRamPart (2)'!S40+'rptPptoRamPart (2)'!S41+'rptPptoRamPart (2)'!S42</f>
        <v>0</v>
      </c>
      <c r="Q24" s="21"/>
    </row>
    <row r="25" spans="1:17" s="22" customFormat="1" ht="35.25" customHeight="1">
      <c r="A25" s="21"/>
      <c r="B25" s="64" t="s">
        <v>38</v>
      </c>
      <c r="C25" s="65"/>
      <c r="D25" s="38">
        <f>SUM(D26:D34)</f>
        <v>3949631</v>
      </c>
      <c r="E25" s="38">
        <f>SUM(E26:E34)</f>
        <v>508002</v>
      </c>
      <c r="F25" s="38">
        <f t="shared" ref="F25" si="4">SUM(F26:F34)</f>
        <v>162158</v>
      </c>
      <c r="G25" s="38">
        <f t="shared" ref="G25" si="5">SUM(G26:G34)</f>
        <v>227868</v>
      </c>
      <c r="H25" s="38">
        <f t="shared" ref="H25" si="6">SUM(H26:H34)</f>
        <v>626318</v>
      </c>
      <c r="I25" s="38">
        <f t="shared" ref="I25" si="7">SUM(I26:I34)</f>
        <v>214343</v>
      </c>
      <c r="J25" s="38">
        <f t="shared" ref="J25" si="8">SUM(J26:J34)</f>
        <v>107678</v>
      </c>
      <c r="K25" s="38">
        <f t="shared" ref="K25" si="9">SUM(K26:K34)</f>
        <v>131258</v>
      </c>
      <c r="L25" s="38">
        <f t="shared" ref="L25" si="10">SUM(L26:L34)</f>
        <v>170908</v>
      </c>
      <c r="M25" s="38">
        <f t="shared" ref="M25" si="11">SUM(M26:M34)</f>
        <v>241688</v>
      </c>
      <c r="N25" s="38">
        <f t="shared" ref="N25" si="12">SUM(N26:N34)</f>
        <v>1323128</v>
      </c>
      <c r="O25" s="38">
        <f t="shared" ref="O25" si="13">SUM(O26:O34)</f>
        <v>140964</v>
      </c>
      <c r="P25" s="39">
        <f t="shared" ref="P25" si="14">SUM(P26:P34)</f>
        <v>95318</v>
      </c>
      <c r="Q25" s="21"/>
    </row>
    <row r="26" spans="1:17" s="22" customFormat="1" ht="20.25" customHeight="1">
      <c r="A26" s="21"/>
      <c r="B26" s="29"/>
      <c r="C26" s="15" t="s">
        <v>39</v>
      </c>
      <c r="D26" s="30">
        <f t="shared" si="3"/>
        <v>363770</v>
      </c>
      <c r="E26" s="33">
        <f>+'rptPptoRamPart (2)'!H43+'rptPptoRamPart (2)'!H44+'rptPptoRamPart (2)'!H45+'rptPptoRamPart (2)'!H46+'rptPptoRamPart (2)'!H47+'rptPptoRamPart (2)'!H48</f>
        <v>113712</v>
      </c>
      <c r="F26" s="33">
        <f>+'rptPptoRamPart (2)'!I43+'rptPptoRamPart (2)'!I44+'rptPptoRamPart (2)'!I45+'rptPptoRamPart (2)'!I46+'rptPptoRamPart (2)'!I47+'rptPptoRamPart (2)'!I48</f>
        <v>20178</v>
      </c>
      <c r="G26" s="33">
        <f>+'rptPptoRamPart (2)'!J43+'rptPptoRamPart (2)'!J44+'rptPptoRamPart (2)'!J45+'rptPptoRamPart (2)'!J46+'rptPptoRamPart (2)'!J47+'rptPptoRamPart (2)'!J48</f>
        <v>20178</v>
      </c>
      <c r="H26" s="33">
        <f>+'rptPptoRamPart (2)'!K43+'rptPptoRamPart (2)'!K44+'rptPptoRamPart (2)'!K45+'rptPptoRamPart (2)'!K46+'rptPptoRamPart (2)'!K47+'rptPptoRamPart (2)'!K48</f>
        <v>20178</v>
      </c>
      <c r="I26" s="33">
        <f>+'rptPptoRamPart (2)'!L43+'rptPptoRamPart (2)'!L44+'rptPptoRamPart (2)'!L45+'rptPptoRamPart (2)'!L46+'rptPptoRamPart (2)'!L47+'rptPptoRamPart (2)'!L48</f>
        <v>20978</v>
      </c>
      <c r="J26" s="33">
        <f>+'rptPptoRamPart (2)'!M43+'rptPptoRamPart (2)'!M44+'rptPptoRamPart (2)'!M45+'rptPptoRamPart (2)'!M46+'rptPptoRamPart (2)'!M47+'rptPptoRamPart (2)'!M48</f>
        <v>20178</v>
      </c>
      <c r="K26" s="33">
        <f>+'rptPptoRamPart (2)'!N43+'rptPptoRamPart (2)'!N44+'rptPptoRamPart (2)'!N45+'rptPptoRamPart (2)'!N46+'rptPptoRamPart (2)'!N47+'rptPptoRamPart (2)'!N48</f>
        <v>27678</v>
      </c>
      <c r="L26" s="33">
        <f>+'rptPptoRamPart (2)'!O43+'rptPptoRamPart (2)'!O44+'rptPptoRamPart (2)'!O45+'rptPptoRamPart (2)'!O46+'rptPptoRamPart (2)'!O47+'rptPptoRamPart (2)'!O48</f>
        <v>27678</v>
      </c>
      <c r="M26" s="33">
        <f>+'rptPptoRamPart (2)'!P43+'rptPptoRamPart (2)'!P44+'rptPptoRamPart (2)'!P45+'rptPptoRamPart (2)'!P46+'rptPptoRamPart (2)'!P47+'rptPptoRamPart (2)'!P48</f>
        <v>27678</v>
      </c>
      <c r="N26" s="33">
        <f>+'rptPptoRamPart (2)'!Q43+'rptPptoRamPart (2)'!Q44+'rptPptoRamPart (2)'!Q45+'rptPptoRamPart (2)'!Q46+'rptPptoRamPart (2)'!Q47+'rptPptoRamPart (2)'!Q48</f>
        <v>23378</v>
      </c>
      <c r="O26" s="33">
        <f>+'rptPptoRamPart (2)'!R43+'rptPptoRamPart (2)'!R44+'rptPptoRamPart (2)'!R45+'rptPptoRamPart (2)'!R46+'rptPptoRamPart (2)'!R47+'rptPptoRamPart (2)'!R48</f>
        <v>21778</v>
      </c>
      <c r="P26" s="33">
        <f>+'rptPptoRamPart (2)'!S43+'rptPptoRamPart (2)'!S44+'rptPptoRamPart (2)'!S45+'rptPptoRamPart (2)'!S46+'rptPptoRamPart (2)'!S47+'rptPptoRamPart (2)'!S48</f>
        <v>20178</v>
      </c>
      <c r="Q26" s="21"/>
    </row>
    <row r="27" spans="1:17" s="22" customFormat="1" ht="21" customHeight="1">
      <c r="A27" s="21"/>
      <c r="B27" s="29"/>
      <c r="C27" s="15" t="s">
        <v>40</v>
      </c>
      <c r="D27" s="30">
        <f t="shared" si="3"/>
        <v>639620</v>
      </c>
      <c r="E27" s="33">
        <f>+'rptPptoRamPart (2)'!H49+'rptPptoRamPart (2)'!H50+'rptPptoRamPart (2)'!H51</f>
        <v>49760</v>
      </c>
      <c r="F27" s="33">
        <f>+'rptPptoRamPart (2)'!I49+'rptPptoRamPart (2)'!I50+'rptPptoRamPart (2)'!I51</f>
        <v>49760</v>
      </c>
      <c r="G27" s="33">
        <f>+'rptPptoRamPart (2)'!J49+'rptPptoRamPart (2)'!J50+'rptPptoRamPart (2)'!J51</f>
        <v>49760</v>
      </c>
      <c r="H27" s="33">
        <f>+'rptPptoRamPart (2)'!K49+'rptPptoRamPart (2)'!K50+'rptPptoRamPart (2)'!K51</f>
        <v>49760</v>
      </c>
      <c r="I27" s="33">
        <f>+'rptPptoRamPart (2)'!L49+'rptPptoRamPart (2)'!L50+'rptPptoRamPart (2)'!L51</f>
        <v>49760</v>
      </c>
      <c r="J27" s="33">
        <f>+'rptPptoRamPart (2)'!M49+'rptPptoRamPart (2)'!M50+'rptPptoRamPart (2)'!M51</f>
        <v>49760</v>
      </c>
      <c r="K27" s="33">
        <f>+'rptPptoRamPart (2)'!N49+'rptPptoRamPart (2)'!N50+'rptPptoRamPart (2)'!N51</f>
        <v>49760</v>
      </c>
      <c r="L27" s="33">
        <f>+'rptPptoRamPart (2)'!O49+'rptPptoRamPart (2)'!O50+'rptPptoRamPart (2)'!O51</f>
        <v>69760</v>
      </c>
      <c r="M27" s="33">
        <f>+'rptPptoRamPart (2)'!P49+'rptPptoRamPart (2)'!P50+'rptPptoRamPart (2)'!P51</f>
        <v>69760</v>
      </c>
      <c r="N27" s="33">
        <f>+'rptPptoRamPart (2)'!Q49+'rptPptoRamPart (2)'!Q50+'rptPptoRamPart (2)'!Q51</f>
        <v>52260</v>
      </c>
      <c r="O27" s="33">
        <f>+'rptPptoRamPart (2)'!R49+'rptPptoRamPart (2)'!R50+'rptPptoRamPart (2)'!R51</f>
        <v>49760</v>
      </c>
      <c r="P27" s="33">
        <f>+'rptPptoRamPart (2)'!S49+'rptPptoRamPart (2)'!S50+'rptPptoRamPart (2)'!S51</f>
        <v>49760</v>
      </c>
      <c r="Q27" s="21"/>
    </row>
    <row r="28" spans="1:17" s="22" customFormat="1" ht="39.75" customHeight="1">
      <c r="A28" s="21"/>
      <c r="B28" s="29"/>
      <c r="C28" s="15" t="s">
        <v>41</v>
      </c>
      <c r="D28" s="30">
        <f t="shared" si="3"/>
        <v>2233796</v>
      </c>
      <c r="E28" s="33">
        <f>+'rptPptoRamPart (2)'!H52+'rptPptoRamPart (2)'!H53+'rptPptoRamPart (2)'!H54+'rptPptoRamPart (2)'!H55+'rptPptoRamPart (2)'!H56+'rptPptoRamPart (2)'!H57+'rptPptoRamPart (2)'!H58</f>
        <v>155600</v>
      </c>
      <c r="F28" s="33">
        <f>+'rptPptoRamPart (2)'!I52+'rptPptoRamPart (2)'!I53+'rptPptoRamPart (2)'!I54+'rptPptoRamPart (2)'!I55+'rptPptoRamPart (2)'!I56+'rptPptoRamPart (2)'!I57+'rptPptoRamPart (2)'!I58</f>
        <v>37500</v>
      </c>
      <c r="G28" s="33">
        <f>+'rptPptoRamPart (2)'!J52+'rptPptoRamPart (2)'!J53+'rptPptoRamPart (2)'!J54+'rptPptoRamPart (2)'!J55+'rptPptoRamPart (2)'!J56+'rptPptoRamPart (2)'!J57+'rptPptoRamPart (2)'!J58</f>
        <v>71100</v>
      </c>
      <c r="H28" s="33">
        <f>+'rptPptoRamPart (2)'!K52+'rptPptoRamPart (2)'!K53+'rptPptoRamPart (2)'!K54+'rptPptoRamPart (2)'!K55+'rptPptoRamPart (2)'!K56+'rptPptoRamPart (2)'!K57+'rptPptoRamPart (2)'!K58</f>
        <v>506100</v>
      </c>
      <c r="I28" s="33">
        <f>+'rptPptoRamPart (2)'!L52+'rptPptoRamPart (2)'!L53+'rptPptoRamPart (2)'!L54+'rptPptoRamPart (2)'!L55+'rptPptoRamPart (2)'!L56+'rptPptoRamPart (2)'!L57+'rptPptoRamPart (2)'!L58</f>
        <v>38490</v>
      </c>
      <c r="J28" s="33">
        <f>+'rptPptoRamPart (2)'!M52+'rptPptoRamPart (2)'!M53+'rptPptoRamPart (2)'!M54+'rptPptoRamPart (2)'!M55+'rptPptoRamPart (2)'!M56+'rptPptoRamPart (2)'!M57+'rptPptoRamPart (2)'!M58</f>
        <v>9190</v>
      </c>
      <c r="K28" s="33">
        <f>+'rptPptoRamPart (2)'!N52+'rptPptoRamPart (2)'!N53+'rptPptoRamPart (2)'!N54+'rptPptoRamPart (2)'!N55+'rptPptoRamPart (2)'!N56+'rptPptoRamPart (2)'!N57+'rptPptoRamPart (2)'!N58</f>
        <v>19100</v>
      </c>
      <c r="L28" s="33">
        <f>+'rptPptoRamPart (2)'!O52+'rptPptoRamPart (2)'!O53+'rptPptoRamPart (2)'!O54+'rptPptoRamPart (2)'!O55+'rptPptoRamPart (2)'!O56+'rptPptoRamPart (2)'!O57+'rptPptoRamPart (2)'!O58</f>
        <v>46100</v>
      </c>
      <c r="M28" s="33">
        <f>+'rptPptoRamPart (2)'!P52+'rptPptoRamPart (2)'!P53+'rptPptoRamPart (2)'!P54+'rptPptoRamPart (2)'!P55+'rptPptoRamPart (2)'!P56+'rptPptoRamPart (2)'!P57+'rptPptoRamPart (2)'!P58</f>
        <v>127490</v>
      </c>
      <c r="N28" s="33">
        <f>+'rptPptoRamPart (2)'!Q52+'rptPptoRamPart (2)'!Q53+'rptPptoRamPart (2)'!Q54+'rptPptoRamPart (2)'!Q55+'rptPptoRamPart (2)'!Q56+'rptPptoRamPart (2)'!Q57+'rptPptoRamPart (2)'!Q58</f>
        <v>1206100</v>
      </c>
      <c r="O28" s="33">
        <f>+'rptPptoRamPart (2)'!R52+'rptPptoRamPart (2)'!R53+'rptPptoRamPart (2)'!R54+'rptPptoRamPart (2)'!R55+'rptPptoRamPart (2)'!R56+'rptPptoRamPart (2)'!R57+'rptPptoRamPart (2)'!R58</f>
        <v>7836</v>
      </c>
      <c r="P28" s="33">
        <f>+'rptPptoRamPart (2)'!S52+'rptPptoRamPart (2)'!S53+'rptPptoRamPart (2)'!S54+'rptPptoRamPart (2)'!S55+'rptPptoRamPart (2)'!S56+'rptPptoRamPart (2)'!S57+'rptPptoRamPart (2)'!S58</f>
        <v>9190</v>
      </c>
      <c r="Q28" s="21"/>
    </row>
    <row r="29" spans="1:17" s="22" customFormat="1" ht="24" customHeight="1">
      <c r="A29" s="21"/>
      <c r="B29" s="29"/>
      <c r="C29" s="15" t="s">
        <v>42</v>
      </c>
      <c r="D29" s="30">
        <f t="shared" si="3"/>
        <v>93000</v>
      </c>
      <c r="E29" s="33">
        <f>+'rptPptoRamPart (2)'!H59+'rptPptoRamPart (2)'!H60</f>
        <v>82000</v>
      </c>
      <c r="F29" s="33">
        <f>+'rptPptoRamPart (2)'!I59+'rptPptoRamPart (2)'!I60</f>
        <v>1000</v>
      </c>
      <c r="G29" s="33">
        <f>+'rptPptoRamPart (2)'!J59+'rptPptoRamPart (2)'!J60</f>
        <v>1000</v>
      </c>
      <c r="H29" s="33">
        <f>+'rptPptoRamPart (2)'!K59+'rptPptoRamPart (2)'!K60</f>
        <v>1000</v>
      </c>
      <c r="I29" s="33">
        <f>+'rptPptoRamPart (2)'!L59+'rptPptoRamPart (2)'!L60</f>
        <v>1000</v>
      </c>
      <c r="J29" s="33">
        <f>+'rptPptoRamPart (2)'!M59+'rptPptoRamPart (2)'!M60</f>
        <v>1000</v>
      </c>
      <c r="K29" s="33">
        <f>+'rptPptoRamPart (2)'!N59+'rptPptoRamPart (2)'!N60</f>
        <v>1000</v>
      </c>
      <c r="L29" s="33">
        <f>+'rptPptoRamPart (2)'!O59+'rptPptoRamPart (2)'!O60</f>
        <v>1000</v>
      </c>
      <c r="M29" s="33">
        <f>+'rptPptoRamPart (2)'!P59+'rptPptoRamPart (2)'!P60</f>
        <v>1000</v>
      </c>
      <c r="N29" s="33">
        <f>+'rptPptoRamPart (2)'!Q59+'rptPptoRamPart (2)'!Q60</f>
        <v>1000</v>
      </c>
      <c r="O29" s="33">
        <f>+'rptPptoRamPart (2)'!R59+'rptPptoRamPart (2)'!R60</f>
        <v>1000</v>
      </c>
      <c r="P29" s="33">
        <f>+'rptPptoRamPart (2)'!S59+'rptPptoRamPart (2)'!S60</f>
        <v>1000</v>
      </c>
      <c r="Q29" s="21"/>
    </row>
    <row r="30" spans="1:17" s="22" customFormat="1" ht="37.5">
      <c r="A30" s="21"/>
      <c r="B30" s="29"/>
      <c r="C30" s="15" t="s">
        <v>43</v>
      </c>
      <c r="D30" s="30">
        <f t="shared" si="3"/>
        <v>139980</v>
      </c>
      <c r="E30" s="33">
        <f>+'rptPptoRamPart (2)'!H61+'rptPptoRamPart (2)'!H62+'rptPptoRamPart (2)'!H63+'rptPptoRamPart (2)'!H64+'rptPptoRamPart (2)'!H65+'rptPptoRamPart (2)'!H66</f>
        <v>53490</v>
      </c>
      <c r="F30" s="33">
        <f>+'rptPptoRamPart (2)'!I61+'rptPptoRamPart (2)'!I62+'rptPptoRamPart (2)'!I63+'rptPptoRamPart (2)'!I64+'rptPptoRamPart (2)'!I65+'rptPptoRamPart (2)'!I66</f>
        <v>7700</v>
      </c>
      <c r="G30" s="33">
        <f>+'rptPptoRamPart (2)'!J61+'rptPptoRamPart (2)'!J62+'rptPptoRamPart (2)'!J63+'rptPptoRamPart (2)'!J64+'rptPptoRamPart (2)'!J65+'rptPptoRamPart (2)'!J66</f>
        <v>11200</v>
      </c>
      <c r="H30" s="33">
        <f>+'rptPptoRamPart (2)'!K61+'rptPptoRamPart (2)'!K62+'rptPptoRamPart (2)'!K63+'rptPptoRamPart (2)'!K64+'rptPptoRamPart (2)'!K65+'rptPptoRamPart (2)'!K66</f>
        <v>12700</v>
      </c>
      <c r="I30" s="33">
        <f>+'rptPptoRamPart (2)'!L61+'rptPptoRamPart (2)'!L62+'rptPptoRamPart (2)'!L63+'rptPptoRamPart (2)'!L64+'rptPptoRamPart (2)'!L65+'rptPptoRamPart (2)'!L66</f>
        <v>4400</v>
      </c>
      <c r="J30" s="33">
        <f>+'rptPptoRamPart (2)'!M61+'rptPptoRamPart (2)'!M62+'rptPptoRamPart (2)'!M63+'rptPptoRamPart (2)'!M64+'rptPptoRamPart (2)'!M65+'rptPptoRamPart (2)'!M66</f>
        <v>7700</v>
      </c>
      <c r="K30" s="33">
        <f>+'rptPptoRamPart (2)'!N61+'rptPptoRamPart (2)'!N62+'rptPptoRamPart (2)'!N63+'rptPptoRamPart (2)'!N64+'rptPptoRamPart (2)'!N65+'rptPptoRamPart (2)'!N66</f>
        <v>7700</v>
      </c>
      <c r="L30" s="33">
        <f>+'rptPptoRamPart (2)'!O61+'rptPptoRamPart (2)'!O62+'rptPptoRamPart (2)'!O63+'rptPptoRamPart (2)'!O64+'rptPptoRamPart (2)'!O65+'rptPptoRamPart (2)'!O66</f>
        <v>7700</v>
      </c>
      <c r="M30" s="33">
        <f>+'rptPptoRamPart (2)'!P61+'rptPptoRamPart (2)'!P62+'rptPptoRamPart (2)'!P63+'rptPptoRamPart (2)'!P64+'rptPptoRamPart (2)'!P65+'rptPptoRamPart (2)'!P66</f>
        <v>6800</v>
      </c>
      <c r="N30" s="33">
        <f>+'rptPptoRamPart (2)'!Q61+'rptPptoRamPart (2)'!Q62+'rptPptoRamPart (2)'!Q63+'rptPptoRamPart (2)'!Q64+'rptPptoRamPart (2)'!Q65+'rptPptoRamPart (2)'!Q66</f>
        <v>7700</v>
      </c>
      <c r="O30" s="33">
        <f>+'rptPptoRamPart (2)'!R61+'rptPptoRamPart (2)'!R62+'rptPptoRamPart (2)'!R63+'rptPptoRamPart (2)'!R64+'rptPptoRamPart (2)'!R65+'rptPptoRamPart (2)'!R66</f>
        <v>11990</v>
      </c>
      <c r="P30" s="33">
        <f>+'rptPptoRamPart (2)'!S61+'rptPptoRamPart (2)'!S62+'rptPptoRamPart (2)'!S63+'rptPptoRamPart (2)'!S64+'rptPptoRamPart (2)'!S65+'rptPptoRamPart (2)'!S66</f>
        <v>900</v>
      </c>
      <c r="Q30" s="21"/>
    </row>
    <row r="31" spans="1:17" s="22" customFormat="1" ht="24" customHeight="1">
      <c r="A31" s="21"/>
      <c r="B31" s="29"/>
      <c r="C31" s="15" t="s">
        <v>44</v>
      </c>
      <c r="D31" s="31">
        <f t="shared" si="3"/>
        <v>35000</v>
      </c>
      <c r="E31" s="33">
        <f>+'rptPptoRamPart (2)'!H67</f>
        <v>25000</v>
      </c>
      <c r="F31" s="33">
        <f>+'rptPptoRamPart (2)'!I67</f>
        <v>0</v>
      </c>
      <c r="G31" s="33">
        <f>+'rptPptoRamPart (2)'!J67</f>
        <v>0</v>
      </c>
      <c r="H31" s="33">
        <f>+'rptPptoRamPart (2)'!K67</f>
        <v>0</v>
      </c>
      <c r="I31" s="33">
        <f>+'rptPptoRamPart (2)'!L67</f>
        <v>10000</v>
      </c>
      <c r="J31" s="33">
        <f>+'rptPptoRamPart (2)'!M67</f>
        <v>0</v>
      </c>
      <c r="K31" s="33">
        <f>+'rptPptoRamPart (2)'!N67</f>
        <v>0</v>
      </c>
      <c r="L31" s="33">
        <f>+'rptPptoRamPart (2)'!O67</f>
        <v>0</v>
      </c>
      <c r="M31" s="33">
        <f>+'rptPptoRamPart (2)'!P67</f>
        <v>0</v>
      </c>
      <c r="N31" s="33">
        <f>+'rptPptoRamPart (2)'!Q67</f>
        <v>0</v>
      </c>
      <c r="O31" s="33">
        <f>+'rptPptoRamPart (2)'!R67</f>
        <v>0</v>
      </c>
      <c r="P31" s="33">
        <f>+'rptPptoRamPart (2)'!S67</f>
        <v>0</v>
      </c>
      <c r="Q31" s="21"/>
    </row>
    <row r="32" spans="1:17" s="22" customFormat="1" ht="22.5" customHeight="1">
      <c r="A32" s="21"/>
      <c r="B32" s="29"/>
      <c r="C32" s="15" t="s">
        <v>45</v>
      </c>
      <c r="D32" s="30">
        <f t="shared" si="3"/>
        <v>301140</v>
      </c>
      <c r="E32" s="33">
        <f>+'rptPptoRamPart (2)'!H68+'rptPptoRamPart (2)'!H69+'rptPptoRamPart (2)'!H70+'rptPptoRamPart (2)'!H71+'rptPptoRamPart (2)'!H72+'rptPptoRamPart (2)'!H73</f>
        <v>21940</v>
      </c>
      <c r="F32" s="33">
        <f>+'rptPptoRamPart (2)'!I68+'rptPptoRamPart (2)'!I69+'rptPptoRamPart (2)'!I70+'rptPptoRamPart (2)'!I71+'rptPptoRamPart (2)'!I72+'rptPptoRamPart (2)'!I73</f>
        <v>44020</v>
      </c>
      <c r="G32" s="33">
        <f>+'rptPptoRamPart (2)'!J68+'rptPptoRamPart (2)'!J69+'rptPptoRamPart (2)'!J70+'rptPptoRamPart (2)'!J71+'rptPptoRamPart (2)'!J72+'rptPptoRamPart (2)'!J73</f>
        <v>39130</v>
      </c>
      <c r="H32" s="33">
        <f>+'rptPptoRamPart (2)'!K68+'rptPptoRamPart (2)'!K69+'rptPptoRamPart (2)'!K70+'rptPptoRamPart (2)'!K71+'rptPptoRamPart (2)'!K72+'rptPptoRamPart (2)'!K73</f>
        <v>32080</v>
      </c>
      <c r="I32" s="33">
        <f>+'rptPptoRamPart (2)'!L68+'rptPptoRamPart (2)'!L69+'rptPptoRamPart (2)'!L70+'rptPptoRamPart (2)'!L71+'rptPptoRamPart (2)'!L72+'rptPptoRamPart (2)'!L73</f>
        <v>59390</v>
      </c>
      <c r="J32" s="33">
        <f>+'rptPptoRamPart (2)'!M68+'rptPptoRamPart (2)'!M69+'rptPptoRamPart (2)'!M70+'rptPptoRamPart (2)'!M71+'rptPptoRamPart (2)'!M72+'rptPptoRamPart (2)'!M73</f>
        <v>8850</v>
      </c>
      <c r="K32" s="33">
        <f>+'rptPptoRamPart (2)'!N68+'rptPptoRamPart (2)'!N69+'rptPptoRamPart (2)'!N70+'rptPptoRamPart (2)'!N71+'rptPptoRamPart (2)'!N72+'rptPptoRamPart (2)'!N73</f>
        <v>19020</v>
      </c>
      <c r="L32" s="33">
        <f>+'rptPptoRamPart (2)'!O68+'rptPptoRamPart (2)'!O69+'rptPptoRamPart (2)'!O70+'rptPptoRamPart (2)'!O71+'rptPptoRamPart (2)'!O72+'rptPptoRamPart (2)'!O73</f>
        <v>11670</v>
      </c>
      <c r="M32" s="33">
        <f>+'rptPptoRamPart (2)'!P68+'rptPptoRamPart (2)'!P69+'rptPptoRamPart (2)'!P70+'rptPptoRamPart (2)'!P71+'rptPptoRamPart (2)'!P72+'rptPptoRamPart (2)'!P73</f>
        <v>5960</v>
      </c>
      <c r="N32" s="33">
        <f>+'rptPptoRamPart (2)'!Q68+'rptPptoRamPart (2)'!Q69+'rptPptoRamPart (2)'!Q70+'rptPptoRamPart (2)'!Q71+'rptPptoRamPart (2)'!Q72+'rptPptoRamPart (2)'!Q73</f>
        <v>29690</v>
      </c>
      <c r="O32" s="33">
        <f>+'rptPptoRamPart (2)'!R68+'rptPptoRamPart (2)'!R69+'rptPptoRamPart (2)'!R70+'rptPptoRamPart (2)'!R71+'rptPptoRamPart (2)'!R72+'rptPptoRamPart (2)'!R73</f>
        <v>18100</v>
      </c>
      <c r="P32" s="33">
        <f>+'rptPptoRamPart (2)'!S68+'rptPptoRamPart (2)'!S69+'rptPptoRamPart (2)'!S70+'rptPptoRamPart (2)'!S71+'rptPptoRamPart (2)'!S72+'rptPptoRamPart (2)'!S73</f>
        <v>11290</v>
      </c>
      <c r="Q32" s="21"/>
    </row>
    <row r="33" spans="1:19" s="22" customFormat="1" ht="21" customHeight="1">
      <c r="A33" s="21"/>
      <c r="B33" s="29"/>
      <c r="C33" s="15" t="s">
        <v>46</v>
      </c>
      <c r="D33" s="30">
        <f t="shared" si="3"/>
        <v>115825</v>
      </c>
      <c r="E33" s="33">
        <f>+'rptPptoRamPart (2)'!H74+'rptPptoRamPart (2)'!H75</f>
        <v>1000</v>
      </c>
      <c r="F33" s="33">
        <f>+'rptPptoRamPart (2)'!I74+'rptPptoRamPart (2)'!I75</f>
        <v>0</v>
      </c>
      <c r="G33" s="33">
        <f>+'rptPptoRamPart (2)'!J74+'rptPptoRamPart (2)'!J75</f>
        <v>33500</v>
      </c>
      <c r="H33" s="33">
        <f>+'rptPptoRamPart (2)'!K74+'rptPptoRamPart (2)'!K75</f>
        <v>2500</v>
      </c>
      <c r="I33" s="33">
        <f>+'rptPptoRamPart (2)'!L74+'rptPptoRamPart (2)'!L75</f>
        <v>28325</v>
      </c>
      <c r="J33" s="33">
        <f>+'rptPptoRamPart (2)'!M74+'rptPptoRamPart (2)'!M75</f>
        <v>9000</v>
      </c>
      <c r="K33" s="33">
        <f>+'rptPptoRamPart (2)'!N74+'rptPptoRamPart (2)'!N75</f>
        <v>5000</v>
      </c>
      <c r="L33" s="33">
        <f>+'rptPptoRamPart (2)'!O74+'rptPptoRamPart (2)'!O75</f>
        <v>5000</v>
      </c>
      <c r="M33" s="33">
        <f>+'rptPptoRamPart (2)'!P74+'rptPptoRamPart (2)'!P75</f>
        <v>1000</v>
      </c>
      <c r="N33" s="33">
        <f>+'rptPptoRamPart (2)'!Q74+'rptPptoRamPart (2)'!Q75</f>
        <v>1000</v>
      </c>
      <c r="O33" s="33">
        <f>+'rptPptoRamPart (2)'!R74+'rptPptoRamPart (2)'!R75</f>
        <v>28500</v>
      </c>
      <c r="P33" s="33">
        <f>+'rptPptoRamPart (2)'!S74+'rptPptoRamPart (2)'!S75</f>
        <v>1000</v>
      </c>
      <c r="Q33" s="21"/>
      <c r="S33" s="24"/>
    </row>
    <row r="34" spans="1:19" s="22" customFormat="1" ht="27.75" customHeight="1">
      <c r="A34" s="21"/>
      <c r="B34" s="29"/>
      <c r="C34" s="15" t="s">
        <v>47</v>
      </c>
      <c r="D34" s="30">
        <f t="shared" si="3"/>
        <v>27500</v>
      </c>
      <c r="E34" s="33">
        <f>+'rptPptoRamPart (2)'!H76</f>
        <v>5500</v>
      </c>
      <c r="F34" s="33">
        <f>+'rptPptoRamPart (2)'!I76</f>
        <v>2000</v>
      </c>
      <c r="G34" s="33">
        <f>+'rptPptoRamPart (2)'!J76</f>
        <v>2000</v>
      </c>
      <c r="H34" s="33">
        <f>+'rptPptoRamPart (2)'!K76</f>
        <v>2000</v>
      </c>
      <c r="I34" s="33">
        <f>+'rptPptoRamPart (2)'!L76</f>
        <v>2000</v>
      </c>
      <c r="J34" s="33">
        <f>+'rptPptoRamPart (2)'!M76</f>
        <v>2000</v>
      </c>
      <c r="K34" s="33">
        <f>+'rptPptoRamPart (2)'!N76</f>
        <v>2000</v>
      </c>
      <c r="L34" s="33">
        <f>+'rptPptoRamPart (2)'!O76</f>
        <v>2000</v>
      </c>
      <c r="M34" s="33">
        <f>+'rptPptoRamPart (2)'!P76</f>
        <v>2000</v>
      </c>
      <c r="N34" s="33">
        <f>+'rptPptoRamPart (2)'!Q76</f>
        <v>2000</v>
      </c>
      <c r="O34" s="33">
        <f>+'rptPptoRamPart (2)'!R76</f>
        <v>2000</v>
      </c>
      <c r="P34" s="33">
        <f>+'rptPptoRamPart (2)'!S76</f>
        <v>2000</v>
      </c>
      <c r="Q34" s="21"/>
    </row>
    <row r="35" spans="1:19" s="22" customFormat="1" ht="35.25" customHeight="1">
      <c r="A35" s="21"/>
      <c r="B35" s="64" t="s">
        <v>1</v>
      </c>
      <c r="C35" s="65"/>
      <c r="D35" s="38">
        <f>SUM(D36:D44)</f>
        <v>1015299.9200000002</v>
      </c>
      <c r="E35" s="38">
        <f>SUM(E36:E44)</f>
        <v>68164.28</v>
      </c>
      <c r="F35" s="38">
        <f t="shared" ref="F35" si="15">SUM(F36:F44)</f>
        <v>68164.28</v>
      </c>
      <c r="G35" s="38">
        <f t="shared" ref="G35" si="16">SUM(G36:G44)</f>
        <v>76164.28</v>
      </c>
      <c r="H35" s="38">
        <f t="shared" ref="H35" si="17">SUM(H36:H44)</f>
        <v>76164.28</v>
      </c>
      <c r="I35" s="38">
        <f t="shared" ref="I35" si="18">SUM(I36:I44)</f>
        <v>68164.28</v>
      </c>
      <c r="J35" s="38">
        <f t="shared" ref="J35" si="19">SUM(J36:J44)</f>
        <v>102246.42</v>
      </c>
      <c r="K35" s="38">
        <f t="shared" ref="K35" si="20">SUM(K36:K44)</f>
        <v>68164.28</v>
      </c>
      <c r="L35" s="38">
        <f t="shared" ref="L35" si="21">SUM(L36:L44)</f>
        <v>68164.28</v>
      </c>
      <c r="M35" s="38">
        <f t="shared" ref="M35" si="22">SUM(M36:M44)</f>
        <v>68164.28</v>
      </c>
      <c r="N35" s="38">
        <f t="shared" ref="N35" si="23">SUM(N36:N44)</f>
        <v>102246.42</v>
      </c>
      <c r="O35" s="38">
        <f t="shared" ref="O35" si="24">SUM(O36:O44)</f>
        <v>113164.28</v>
      </c>
      <c r="P35" s="39">
        <f t="shared" ref="P35" si="25">SUM(P36:P44)</f>
        <v>136328.56</v>
      </c>
      <c r="Q35" s="21"/>
    </row>
    <row r="36" spans="1:19" s="22" customFormat="1" ht="37.5">
      <c r="A36" s="21"/>
      <c r="B36" s="29"/>
      <c r="C36" s="15" t="s">
        <v>16</v>
      </c>
      <c r="D36" s="33">
        <f t="shared" si="3"/>
        <v>954299.92000000016</v>
      </c>
      <c r="E36" s="33">
        <f>+'rptPptoRamPart (2)'!H77</f>
        <v>68164.28</v>
      </c>
      <c r="F36" s="33">
        <f>+'rptPptoRamPart (2)'!I77</f>
        <v>68164.28</v>
      </c>
      <c r="G36" s="33">
        <f>+'rptPptoRamPart (2)'!J77</f>
        <v>68164.28</v>
      </c>
      <c r="H36" s="33">
        <f>+'rptPptoRamPart (2)'!K77</f>
        <v>68164.28</v>
      </c>
      <c r="I36" s="33">
        <f>+'rptPptoRamPart (2)'!L77</f>
        <v>68164.28</v>
      </c>
      <c r="J36" s="33">
        <f>+'rptPptoRamPart (2)'!M77</f>
        <v>102246.42</v>
      </c>
      <c r="K36" s="33">
        <f>+'rptPptoRamPart (2)'!N77</f>
        <v>68164.28</v>
      </c>
      <c r="L36" s="33">
        <f>+'rptPptoRamPart (2)'!O77</f>
        <v>68164.28</v>
      </c>
      <c r="M36" s="33">
        <f>+'rptPptoRamPart (2)'!P77</f>
        <v>68164.28</v>
      </c>
      <c r="N36" s="33">
        <f>+'rptPptoRamPart (2)'!Q77</f>
        <v>102246.42</v>
      </c>
      <c r="O36" s="33">
        <f>+'rptPptoRamPart (2)'!R77</f>
        <v>68164.28</v>
      </c>
      <c r="P36" s="33">
        <f>+'rptPptoRamPart (2)'!S77</f>
        <v>136328.56</v>
      </c>
      <c r="Q36" s="21"/>
    </row>
    <row r="37" spans="1:19" s="22" customFormat="1" ht="22.5" customHeight="1">
      <c r="A37" s="21"/>
      <c r="B37" s="29"/>
      <c r="C37" s="15" t="s">
        <v>17</v>
      </c>
      <c r="D37" s="33">
        <f t="shared" si="3"/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21"/>
    </row>
    <row r="38" spans="1:19" s="22" customFormat="1" ht="22.5" customHeight="1">
      <c r="A38" s="21"/>
      <c r="B38" s="29"/>
      <c r="C38" s="15" t="s">
        <v>18</v>
      </c>
      <c r="D38" s="33">
        <f t="shared" si="3"/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21"/>
    </row>
    <row r="39" spans="1:19" s="22" customFormat="1" ht="22.5" customHeight="1">
      <c r="A39" s="21"/>
      <c r="B39" s="29"/>
      <c r="C39" s="15" t="s">
        <v>48</v>
      </c>
      <c r="D39" s="33">
        <f t="shared" si="3"/>
        <v>61000</v>
      </c>
      <c r="E39" s="33">
        <f>+'rptPptoRamPart (2)'!H78</f>
        <v>0</v>
      </c>
      <c r="F39" s="33">
        <f>+'rptPptoRamPart (2)'!I78</f>
        <v>0</v>
      </c>
      <c r="G39" s="33">
        <f>+'rptPptoRamPart (2)'!J78</f>
        <v>8000</v>
      </c>
      <c r="H39" s="33">
        <f>+'rptPptoRamPart (2)'!K78</f>
        <v>8000</v>
      </c>
      <c r="I39" s="33">
        <f>+'rptPptoRamPart (2)'!L78</f>
        <v>0</v>
      </c>
      <c r="J39" s="33">
        <f>+'rptPptoRamPart (2)'!M78</f>
        <v>0</v>
      </c>
      <c r="K39" s="33">
        <f>+'rptPptoRamPart (2)'!N78</f>
        <v>0</v>
      </c>
      <c r="L39" s="33">
        <f>+'rptPptoRamPart (2)'!O78</f>
        <v>0</v>
      </c>
      <c r="M39" s="33">
        <f>+'rptPptoRamPart (2)'!P78</f>
        <v>0</v>
      </c>
      <c r="N39" s="33">
        <f>+'rptPptoRamPart (2)'!Q78</f>
        <v>0</v>
      </c>
      <c r="O39" s="33">
        <f>+'rptPptoRamPart (2)'!R78</f>
        <v>45000</v>
      </c>
      <c r="P39" s="33">
        <f>+'rptPptoRamPart (2)'!S78</f>
        <v>0</v>
      </c>
      <c r="Q39" s="21"/>
    </row>
    <row r="40" spans="1:19" s="22" customFormat="1" ht="22.5" customHeight="1">
      <c r="A40" s="21"/>
      <c r="B40" s="29"/>
      <c r="C40" s="15" t="s">
        <v>49</v>
      </c>
      <c r="D40" s="33">
        <f t="shared" si="3"/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21"/>
    </row>
    <row r="41" spans="1:19" s="22" customFormat="1" ht="37.5">
      <c r="A41" s="21"/>
      <c r="B41" s="29"/>
      <c r="C41" s="15" t="s">
        <v>50</v>
      </c>
      <c r="D41" s="33">
        <f t="shared" si="3"/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21"/>
    </row>
    <row r="42" spans="1:19" s="22" customFormat="1" ht="21.75" customHeight="1">
      <c r="A42" s="21"/>
      <c r="B42" s="29"/>
      <c r="C42" s="15" t="s">
        <v>51</v>
      </c>
      <c r="D42" s="33">
        <f t="shared" si="3"/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21"/>
    </row>
    <row r="43" spans="1:19" s="22" customFormat="1" ht="21.75" customHeight="1">
      <c r="A43" s="21"/>
      <c r="B43" s="29"/>
      <c r="C43" s="15" t="s">
        <v>52</v>
      </c>
      <c r="D43" s="33">
        <f t="shared" si="3"/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21"/>
    </row>
    <row r="44" spans="1:19" s="22" customFormat="1" ht="21.75" customHeight="1" thickBot="1">
      <c r="A44" s="21"/>
      <c r="B44" s="36"/>
      <c r="C44" s="50" t="s">
        <v>53</v>
      </c>
      <c r="D44" s="33">
        <f t="shared" si="3"/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21"/>
    </row>
    <row r="45" spans="1:19" s="22" customFormat="1" ht="29.25" customHeight="1">
      <c r="A45" s="21"/>
      <c r="B45" s="66" t="s">
        <v>54</v>
      </c>
      <c r="C45" s="67"/>
      <c r="D45" s="48">
        <f t="shared" ref="D45:E45" si="26">SUM(D46:D54)</f>
        <v>37500</v>
      </c>
      <c r="E45" s="48">
        <f t="shared" si="26"/>
        <v>30000</v>
      </c>
      <c r="F45" s="48">
        <f t="shared" ref="F45:P45" si="27">SUM(F46:F54)</f>
        <v>0</v>
      </c>
      <c r="G45" s="48">
        <f t="shared" si="27"/>
        <v>0</v>
      </c>
      <c r="H45" s="48">
        <f t="shared" si="27"/>
        <v>0</v>
      </c>
      <c r="I45" s="48">
        <f t="shared" si="27"/>
        <v>0</v>
      </c>
      <c r="J45" s="48">
        <f t="shared" si="27"/>
        <v>0</v>
      </c>
      <c r="K45" s="48">
        <f t="shared" si="27"/>
        <v>0</v>
      </c>
      <c r="L45" s="48">
        <f t="shared" si="27"/>
        <v>0</v>
      </c>
      <c r="M45" s="48">
        <f t="shared" si="27"/>
        <v>0</v>
      </c>
      <c r="N45" s="48">
        <f t="shared" si="27"/>
        <v>0</v>
      </c>
      <c r="O45" s="48">
        <f t="shared" si="27"/>
        <v>0</v>
      </c>
      <c r="P45" s="49">
        <f t="shared" si="27"/>
        <v>7500</v>
      </c>
      <c r="Q45" s="21"/>
    </row>
    <row r="46" spans="1:19" s="22" customFormat="1" ht="21" customHeight="1">
      <c r="A46" s="21"/>
      <c r="B46" s="35"/>
      <c r="C46" s="17" t="s">
        <v>55</v>
      </c>
      <c r="D46" s="33">
        <f t="shared" si="3"/>
        <v>30000</v>
      </c>
      <c r="E46" s="33">
        <f>+'rptPptoRamPart (2)'!H79</f>
        <v>30000</v>
      </c>
      <c r="F46" s="33">
        <f>+'rptPptoRamPart (2)'!I79</f>
        <v>0</v>
      </c>
      <c r="G46" s="33">
        <f>+'rptPptoRamPart (2)'!J79</f>
        <v>0</v>
      </c>
      <c r="H46" s="33">
        <f>+'rptPptoRamPart (2)'!K79</f>
        <v>0</v>
      </c>
      <c r="I46" s="33">
        <f>+'rptPptoRamPart (2)'!L79</f>
        <v>0</v>
      </c>
      <c r="J46" s="33">
        <f>+'rptPptoRamPart (2)'!M79</f>
        <v>0</v>
      </c>
      <c r="K46" s="33">
        <f>+'rptPptoRamPart (2)'!N79</f>
        <v>0</v>
      </c>
      <c r="L46" s="33">
        <f>+'rptPptoRamPart (2)'!O79</f>
        <v>0</v>
      </c>
      <c r="M46" s="33">
        <f>+'rptPptoRamPart (2)'!P79</f>
        <v>0</v>
      </c>
      <c r="N46" s="33">
        <f>+'rptPptoRamPart (2)'!Q79</f>
        <v>0</v>
      </c>
      <c r="O46" s="33">
        <f>+'rptPptoRamPart (2)'!R79</f>
        <v>0</v>
      </c>
      <c r="P46" s="33">
        <f>+'rptPptoRamPart (2)'!S79</f>
        <v>0</v>
      </c>
      <c r="Q46" s="21"/>
    </row>
    <row r="47" spans="1:19" s="22" customFormat="1" ht="21" customHeight="1">
      <c r="A47" s="21"/>
      <c r="B47" s="29"/>
      <c r="C47" s="15" t="s">
        <v>56</v>
      </c>
      <c r="D47" s="33">
        <f t="shared" si="3"/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21"/>
    </row>
    <row r="48" spans="1:19" s="22" customFormat="1" ht="21" customHeight="1">
      <c r="A48" s="21"/>
      <c r="B48" s="29"/>
      <c r="C48" s="15" t="s">
        <v>57</v>
      </c>
      <c r="D48" s="33">
        <f t="shared" si="3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45">
        <v>0</v>
      </c>
      <c r="Q48" s="21"/>
    </row>
    <row r="49" spans="1:24" s="22" customFormat="1" ht="21" customHeight="1">
      <c r="A49" s="21"/>
      <c r="B49" s="29"/>
      <c r="C49" s="15" t="s">
        <v>58</v>
      </c>
      <c r="D49" s="33">
        <f t="shared" si="3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45">
        <v>0</v>
      </c>
      <c r="Q49" s="21"/>
      <c r="S49" s="24"/>
    </row>
    <row r="50" spans="1:24" s="22" customFormat="1" ht="21" customHeight="1">
      <c r="A50" s="21"/>
      <c r="B50" s="29"/>
      <c r="C50" s="15" t="s">
        <v>59</v>
      </c>
      <c r="D50" s="33">
        <f t="shared" si="3"/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45">
        <v>0</v>
      </c>
      <c r="Q50" s="21"/>
    </row>
    <row r="51" spans="1:24" s="22" customFormat="1" ht="21" customHeight="1">
      <c r="A51" s="21"/>
      <c r="B51" s="29"/>
      <c r="C51" s="15" t="s">
        <v>60</v>
      </c>
      <c r="D51" s="33">
        <f t="shared" si="3"/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45">
        <v>0</v>
      </c>
      <c r="Q51" s="21"/>
    </row>
    <row r="52" spans="1:24" s="22" customFormat="1" ht="21" customHeight="1">
      <c r="A52" s="21"/>
      <c r="B52" s="29"/>
      <c r="C52" s="15" t="s">
        <v>61</v>
      </c>
      <c r="D52" s="33">
        <f t="shared" si="3"/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45">
        <v>0</v>
      </c>
      <c r="Q52" s="21"/>
    </row>
    <row r="53" spans="1:24" s="22" customFormat="1" ht="21" customHeight="1">
      <c r="A53" s="21"/>
      <c r="B53" s="29"/>
      <c r="C53" s="15" t="s">
        <v>62</v>
      </c>
      <c r="D53" s="33">
        <f t="shared" si="3"/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45">
        <v>0</v>
      </c>
      <c r="Q53" s="21"/>
    </row>
    <row r="54" spans="1:24" s="22" customFormat="1" ht="21" customHeight="1">
      <c r="A54" s="21"/>
      <c r="B54" s="29"/>
      <c r="C54" s="15" t="s">
        <v>63</v>
      </c>
      <c r="D54" s="33">
        <f>SUM(E54:P54)</f>
        <v>7500</v>
      </c>
      <c r="E54" s="33">
        <f>+'rptPptoRamPart (2)'!H80</f>
        <v>0</v>
      </c>
      <c r="F54" s="33">
        <f>+'rptPptoRamPart (2)'!I80</f>
        <v>0</v>
      </c>
      <c r="G54" s="33">
        <f>+'rptPptoRamPart (2)'!J80</f>
        <v>0</v>
      </c>
      <c r="H54" s="33">
        <f>+'rptPptoRamPart (2)'!K80</f>
        <v>0</v>
      </c>
      <c r="I54" s="33">
        <f>+'rptPptoRamPart (2)'!L80</f>
        <v>0</v>
      </c>
      <c r="J54" s="33">
        <f>+'rptPptoRamPart (2)'!M80</f>
        <v>0</v>
      </c>
      <c r="K54" s="33">
        <f>+'rptPptoRamPart (2)'!N80</f>
        <v>0</v>
      </c>
      <c r="L54" s="33">
        <f>+'rptPptoRamPart (2)'!O80</f>
        <v>0</v>
      </c>
      <c r="M54" s="33">
        <f>+'rptPptoRamPart (2)'!P80</f>
        <v>0</v>
      </c>
      <c r="N54" s="33">
        <f>+'rptPptoRamPart (2)'!Q80</f>
        <v>0</v>
      </c>
      <c r="O54" s="33">
        <f>+'rptPptoRamPart (2)'!R80</f>
        <v>0</v>
      </c>
      <c r="P54" s="33">
        <f>+'rptPptoRamPart (2)'!S80</f>
        <v>7500</v>
      </c>
      <c r="Q54" s="21"/>
    </row>
    <row r="55" spans="1:24" s="22" customFormat="1" ht="29.25" customHeight="1">
      <c r="A55" s="21"/>
      <c r="B55" s="64" t="s">
        <v>64</v>
      </c>
      <c r="C55" s="65"/>
      <c r="D55" s="38">
        <f>SUM(D56:D58)</f>
        <v>0</v>
      </c>
      <c r="E55" s="38">
        <f>SUM(E56:E58)</f>
        <v>0</v>
      </c>
      <c r="F55" s="38">
        <f t="shared" ref="F55:P55" si="28">SUM(F56:F58)</f>
        <v>0</v>
      </c>
      <c r="G55" s="38">
        <f t="shared" si="28"/>
        <v>0</v>
      </c>
      <c r="H55" s="38">
        <f t="shared" si="28"/>
        <v>0</v>
      </c>
      <c r="I55" s="38">
        <f t="shared" si="28"/>
        <v>0</v>
      </c>
      <c r="J55" s="38">
        <f t="shared" si="28"/>
        <v>0</v>
      </c>
      <c r="K55" s="38">
        <f t="shared" si="28"/>
        <v>0</v>
      </c>
      <c r="L55" s="38">
        <f t="shared" si="28"/>
        <v>0</v>
      </c>
      <c r="M55" s="38">
        <f t="shared" si="28"/>
        <v>0</v>
      </c>
      <c r="N55" s="38">
        <f t="shared" si="28"/>
        <v>0</v>
      </c>
      <c r="O55" s="38">
        <f t="shared" si="28"/>
        <v>0</v>
      </c>
      <c r="P55" s="39">
        <f t="shared" si="28"/>
        <v>0</v>
      </c>
      <c r="Q55" s="21"/>
    </row>
    <row r="56" spans="1:24" s="22" customFormat="1" ht="22.5" customHeight="1">
      <c r="A56" s="21"/>
      <c r="B56" s="29"/>
      <c r="C56" s="15" t="s">
        <v>65</v>
      </c>
      <c r="D56" s="33">
        <f t="shared" si="3"/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45">
        <v>0</v>
      </c>
      <c r="Q56" s="21"/>
    </row>
    <row r="57" spans="1:24" s="22" customFormat="1" ht="22.5" customHeight="1">
      <c r="A57" s="21"/>
      <c r="B57" s="29"/>
      <c r="C57" s="15" t="s">
        <v>66</v>
      </c>
      <c r="D57" s="33">
        <f t="shared" si="3"/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45">
        <v>0</v>
      </c>
      <c r="Q57" s="21"/>
    </row>
    <row r="58" spans="1:24" s="22" customFormat="1" ht="22.5" customHeight="1">
      <c r="A58" s="21"/>
      <c r="B58" s="34"/>
      <c r="C58" s="16" t="s">
        <v>67</v>
      </c>
      <c r="D58" s="33">
        <f t="shared" si="3"/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45">
        <v>0</v>
      </c>
      <c r="Q58" s="21"/>
    </row>
    <row r="59" spans="1:24" s="22" customFormat="1" ht="29.25" customHeight="1">
      <c r="A59" s="21"/>
      <c r="B59" s="64" t="s">
        <v>68</v>
      </c>
      <c r="C59" s="65"/>
      <c r="D59" s="38">
        <f>SUM(D60:D66)</f>
        <v>0</v>
      </c>
      <c r="E59" s="38">
        <f>SUM(E60:E66)</f>
        <v>0</v>
      </c>
      <c r="F59" s="38">
        <f t="shared" ref="F59:P59" si="29">SUM(F60:F66)</f>
        <v>0</v>
      </c>
      <c r="G59" s="38">
        <f t="shared" si="29"/>
        <v>0</v>
      </c>
      <c r="H59" s="38">
        <f t="shared" si="29"/>
        <v>0</v>
      </c>
      <c r="I59" s="38">
        <f t="shared" si="29"/>
        <v>0</v>
      </c>
      <c r="J59" s="38">
        <f t="shared" si="29"/>
        <v>0</v>
      </c>
      <c r="K59" s="38">
        <f t="shared" si="29"/>
        <v>0</v>
      </c>
      <c r="L59" s="38">
        <f t="shared" si="29"/>
        <v>0</v>
      </c>
      <c r="M59" s="38">
        <f t="shared" si="29"/>
        <v>0</v>
      </c>
      <c r="N59" s="38">
        <f t="shared" si="29"/>
        <v>0</v>
      </c>
      <c r="O59" s="38">
        <f t="shared" si="29"/>
        <v>0</v>
      </c>
      <c r="P59" s="39">
        <f t="shared" si="29"/>
        <v>0</v>
      </c>
      <c r="Q59" s="21"/>
    </row>
    <row r="60" spans="1:24" s="22" customFormat="1" ht="37.5">
      <c r="A60" s="21"/>
      <c r="B60" s="29"/>
      <c r="C60" s="15" t="s">
        <v>69</v>
      </c>
      <c r="D60" s="33">
        <f t="shared" si="3"/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45">
        <v>0</v>
      </c>
      <c r="Q60" s="21"/>
    </row>
    <row r="61" spans="1:24" s="22" customFormat="1" ht="18.75">
      <c r="A61" s="21"/>
      <c r="B61" s="29"/>
      <c r="C61" s="15" t="s">
        <v>70</v>
      </c>
      <c r="D61" s="33">
        <f t="shared" si="3"/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45">
        <v>0</v>
      </c>
      <c r="Q61" s="21"/>
    </row>
    <row r="62" spans="1:24" s="21" customFormat="1" ht="18.75">
      <c r="B62" s="29"/>
      <c r="C62" s="15" t="s">
        <v>71</v>
      </c>
      <c r="D62" s="33">
        <f t="shared" si="3"/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45">
        <v>0</v>
      </c>
      <c r="R62" s="22"/>
      <c r="S62" s="22"/>
      <c r="T62" s="22"/>
      <c r="U62" s="22"/>
      <c r="V62" s="22"/>
      <c r="W62" s="22"/>
      <c r="X62" s="22"/>
    </row>
    <row r="63" spans="1:24" s="21" customFormat="1" ht="18.75">
      <c r="B63" s="29"/>
      <c r="C63" s="15" t="s">
        <v>72</v>
      </c>
      <c r="D63" s="33">
        <f t="shared" si="3"/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45">
        <v>0</v>
      </c>
      <c r="R63" s="22"/>
      <c r="S63" s="22"/>
      <c r="T63" s="22"/>
      <c r="U63" s="22"/>
      <c r="V63" s="22"/>
      <c r="W63" s="22"/>
      <c r="X63" s="22"/>
    </row>
    <row r="64" spans="1:24" s="21" customFormat="1" ht="37.5">
      <c r="B64" s="29"/>
      <c r="C64" s="15" t="s">
        <v>73</v>
      </c>
      <c r="D64" s="33">
        <f t="shared" si="3"/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45">
        <v>0</v>
      </c>
      <c r="R64" s="22"/>
      <c r="S64" s="22"/>
      <c r="T64" s="22"/>
      <c r="U64" s="22"/>
      <c r="V64" s="22"/>
      <c r="W64" s="22"/>
      <c r="X64" s="22"/>
    </row>
    <row r="65" spans="1:24" s="21" customFormat="1" ht="18.75">
      <c r="B65" s="29"/>
      <c r="C65" s="15" t="s">
        <v>74</v>
      </c>
      <c r="D65" s="33">
        <f t="shared" si="3"/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45">
        <v>0</v>
      </c>
      <c r="R65" s="22"/>
      <c r="S65" s="22"/>
      <c r="T65" s="22"/>
      <c r="U65" s="22"/>
      <c r="V65" s="22"/>
      <c r="W65" s="22"/>
      <c r="X65" s="22"/>
    </row>
    <row r="66" spans="1:24" s="21" customFormat="1" ht="37.5">
      <c r="B66" s="29"/>
      <c r="C66" s="15" t="s">
        <v>75</v>
      </c>
      <c r="D66" s="33">
        <f t="shared" si="3"/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45">
        <v>0</v>
      </c>
      <c r="R66" s="22"/>
      <c r="S66" s="22"/>
      <c r="T66" s="22"/>
      <c r="U66" s="22"/>
      <c r="V66" s="22"/>
      <c r="W66" s="22"/>
      <c r="X66" s="22"/>
    </row>
    <row r="67" spans="1:24" s="22" customFormat="1" ht="29.25" customHeight="1">
      <c r="A67" s="21"/>
      <c r="B67" s="64" t="s">
        <v>0</v>
      </c>
      <c r="C67" s="65"/>
      <c r="D67" s="38">
        <f>SUM(D68:D70)</f>
        <v>0</v>
      </c>
      <c r="E67" s="38">
        <f>SUM(E68:E70)</f>
        <v>0</v>
      </c>
      <c r="F67" s="38">
        <f t="shared" ref="F67:P67" si="30">SUM(F68:F70)</f>
        <v>0</v>
      </c>
      <c r="G67" s="38">
        <f t="shared" si="30"/>
        <v>0</v>
      </c>
      <c r="H67" s="38">
        <f t="shared" si="30"/>
        <v>0</v>
      </c>
      <c r="I67" s="38">
        <f t="shared" si="30"/>
        <v>0</v>
      </c>
      <c r="J67" s="38">
        <f t="shared" si="30"/>
        <v>0</v>
      </c>
      <c r="K67" s="38">
        <f t="shared" si="30"/>
        <v>0</v>
      </c>
      <c r="L67" s="38">
        <f t="shared" si="30"/>
        <v>0</v>
      </c>
      <c r="M67" s="38">
        <f t="shared" si="30"/>
        <v>0</v>
      </c>
      <c r="N67" s="38">
        <f t="shared" si="30"/>
        <v>0</v>
      </c>
      <c r="O67" s="38">
        <f t="shared" si="30"/>
        <v>0</v>
      </c>
      <c r="P67" s="39">
        <f t="shared" si="30"/>
        <v>0</v>
      </c>
      <c r="Q67" s="21"/>
    </row>
    <row r="68" spans="1:24" s="21" customFormat="1" ht="18.75">
      <c r="B68" s="29"/>
      <c r="C68" s="15" t="s">
        <v>14</v>
      </c>
      <c r="D68" s="33">
        <f t="shared" si="3"/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45">
        <v>0</v>
      </c>
      <c r="R68" s="22"/>
      <c r="S68" s="22"/>
      <c r="T68" s="22"/>
      <c r="U68" s="22"/>
      <c r="V68" s="22"/>
      <c r="W68" s="22"/>
      <c r="X68" s="22"/>
    </row>
    <row r="69" spans="1:24" s="21" customFormat="1" ht="18.75">
      <c r="B69" s="29"/>
      <c r="C69" s="15" t="s">
        <v>76</v>
      </c>
      <c r="D69" s="33">
        <f t="shared" si="3"/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45">
        <v>0</v>
      </c>
      <c r="R69" s="22"/>
      <c r="S69" s="22"/>
      <c r="T69" s="22"/>
      <c r="U69" s="22"/>
      <c r="V69" s="22"/>
      <c r="W69" s="22"/>
      <c r="X69" s="22"/>
    </row>
    <row r="70" spans="1:24" s="21" customFormat="1" ht="18.75">
      <c r="B70" s="29"/>
      <c r="C70" s="15" t="s">
        <v>15</v>
      </c>
      <c r="D70" s="33">
        <f t="shared" si="3"/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45">
        <v>0</v>
      </c>
      <c r="R70" s="22"/>
      <c r="S70" s="22"/>
      <c r="T70" s="22"/>
      <c r="U70" s="22"/>
      <c r="V70" s="22"/>
      <c r="W70" s="22"/>
      <c r="X70" s="22"/>
    </row>
    <row r="71" spans="1:24" s="22" customFormat="1" ht="29.25" customHeight="1">
      <c r="A71" s="21"/>
      <c r="B71" s="64" t="s">
        <v>77</v>
      </c>
      <c r="C71" s="65"/>
      <c r="D71" s="38">
        <f>SUM(D72:D78)</f>
        <v>0</v>
      </c>
      <c r="E71" s="38">
        <f>SUM(E72:E78)</f>
        <v>0</v>
      </c>
      <c r="F71" s="38">
        <f t="shared" ref="F71" si="31">SUM(F72:F78)</f>
        <v>0</v>
      </c>
      <c r="G71" s="38">
        <f t="shared" ref="G71" si="32">SUM(G72:G78)</f>
        <v>0</v>
      </c>
      <c r="H71" s="38">
        <f t="shared" ref="H71" si="33">SUM(H72:H78)</f>
        <v>0</v>
      </c>
      <c r="I71" s="38">
        <f t="shared" ref="I71" si="34">SUM(I72:I78)</f>
        <v>0</v>
      </c>
      <c r="J71" s="38">
        <f t="shared" ref="J71" si="35">SUM(J72:J78)</f>
        <v>0</v>
      </c>
      <c r="K71" s="38">
        <f t="shared" ref="K71" si="36">SUM(K72:K78)</f>
        <v>0</v>
      </c>
      <c r="L71" s="38">
        <f t="shared" ref="L71" si="37">SUM(L72:L78)</f>
        <v>0</v>
      </c>
      <c r="M71" s="38">
        <f t="shared" ref="M71" si="38">SUM(M72:M78)</f>
        <v>0</v>
      </c>
      <c r="N71" s="38">
        <f t="shared" ref="N71" si="39">SUM(N72:N78)</f>
        <v>0</v>
      </c>
      <c r="O71" s="38">
        <f t="shared" ref="O71" si="40">SUM(O72:O78)</f>
        <v>0</v>
      </c>
      <c r="P71" s="39">
        <f t="shared" ref="P71" si="41">SUM(P72:P78)</f>
        <v>0</v>
      </c>
      <c r="Q71" s="21"/>
    </row>
    <row r="72" spans="1:24" s="21" customFormat="1" ht="18.75">
      <c r="B72" s="29"/>
      <c r="C72" s="15" t="s">
        <v>78</v>
      </c>
      <c r="D72" s="33">
        <f t="shared" si="3"/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45">
        <v>0</v>
      </c>
      <c r="R72" s="22"/>
      <c r="S72" s="22"/>
      <c r="T72" s="22"/>
      <c r="U72" s="22"/>
      <c r="V72" s="22"/>
      <c r="W72" s="22"/>
      <c r="X72" s="22"/>
    </row>
    <row r="73" spans="1:24" s="21" customFormat="1" ht="18.75">
      <c r="B73" s="29"/>
      <c r="C73" s="15" t="s">
        <v>79</v>
      </c>
      <c r="D73" s="33">
        <f t="shared" si="3"/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45">
        <v>0</v>
      </c>
      <c r="R73" s="22"/>
      <c r="S73" s="22"/>
      <c r="T73" s="22"/>
      <c r="U73" s="22"/>
      <c r="V73" s="22"/>
      <c r="W73" s="22"/>
      <c r="X73" s="22"/>
    </row>
    <row r="74" spans="1:24" s="21" customFormat="1" ht="18.75">
      <c r="B74" s="29"/>
      <c r="C74" s="15" t="s">
        <v>80</v>
      </c>
      <c r="D74" s="33">
        <f t="shared" si="3"/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45">
        <v>0</v>
      </c>
      <c r="R74" s="22"/>
      <c r="S74" s="22"/>
      <c r="T74" s="22"/>
      <c r="U74" s="22"/>
      <c r="V74" s="22"/>
      <c r="W74" s="22"/>
      <c r="X74" s="22"/>
    </row>
    <row r="75" spans="1:24" s="21" customFormat="1" ht="18.75">
      <c r="B75" s="29"/>
      <c r="C75" s="15" t="s">
        <v>81</v>
      </c>
      <c r="D75" s="33">
        <f t="shared" si="3"/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45">
        <v>0</v>
      </c>
      <c r="R75" s="22"/>
      <c r="S75" s="22"/>
      <c r="T75" s="22"/>
      <c r="U75" s="22"/>
      <c r="V75" s="22"/>
      <c r="W75" s="22"/>
      <c r="X75" s="22"/>
    </row>
    <row r="76" spans="1:24" s="21" customFormat="1" ht="18.75">
      <c r="B76" s="29"/>
      <c r="C76" s="18" t="s">
        <v>82</v>
      </c>
      <c r="D76" s="33">
        <f t="shared" si="3"/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45">
        <v>0</v>
      </c>
      <c r="R76" s="22"/>
      <c r="S76" s="22"/>
      <c r="T76" s="22"/>
      <c r="U76" s="22"/>
      <c r="V76" s="22"/>
      <c r="W76" s="22"/>
      <c r="X76" s="22"/>
    </row>
    <row r="77" spans="1:24" s="21" customFormat="1" ht="18.75">
      <c r="B77" s="29"/>
      <c r="C77" s="18" t="s">
        <v>83</v>
      </c>
      <c r="D77" s="33">
        <f t="shared" si="3"/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45">
        <v>0</v>
      </c>
      <c r="R77" s="22"/>
      <c r="S77" s="22"/>
      <c r="T77" s="22"/>
      <c r="U77" s="22"/>
      <c r="V77" s="22"/>
      <c r="W77" s="22"/>
      <c r="X77" s="22"/>
    </row>
    <row r="78" spans="1:24" s="22" customFormat="1" ht="38.25" thickBot="1">
      <c r="A78" s="21"/>
      <c r="B78" s="36"/>
      <c r="C78" s="19" t="s">
        <v>84</v>
      </c>
      <c r="D78" s="46">
        <f t="shared" si="3"/>
        <v>0</v>
      </c>
      <c r="E78" s="33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7">
        <v>0</v>
      </c>
      <c r="Q78" s="21"/>
    </row>
    <row r="79" spans="1:24" s="22" customFormat="1" ht="31.5" customHeight="1" thickBot="1">
      <c r="A79" s="21"/>
      <c r="B79" s="72" t="s">
        <v>85</v>
      </c>
      <c r="C79" s="73"/>
      <c r="D79" s="20">
        <f>+D71+D67+D59+D55+D45+D35+D25+D15+D7</f>
        <v>18089239.030000001</v>
      </c>
      <c r="E79" s="20">
        <f>+E71+E67+E59+E55+E45+E35+E25+E15+E7</f>
        <v>1566809.65</v>
      </c>
      <c r="F79" s="20">
        <f t="shared" ref="F79:P79" si="42">+F71+F67+F59+F55+F45+F35+F25+F15+F7</f>
        <v>1097094.74</v>
      </c>
      <c r="G79" s="20">
        <f t="shared" si="42"/>
        <v>1784767.0600000003</v>
      </c>
      <c r="H79" s="20">
        <f t="shared" si="42"/>
        <v>1647872.54</v>
      </c>
      <c r="I79" s="20">
        <f t="shared" si="42"/>
        <v>1405207.28</v>
      </c>
      <c r="J79" s="20">
        <f t="shared" si="42"/>
        <v>1422840.2999999998</v>
      </c>
      <c r="K79" s="20">
        <f t="shared" si="42"/>
        <v>1042867.78</v>
      </c>
      <c r="L79" s="20">
        <f t="shared" si="42"/>
        <v>1120765.4399999999</v>
      </c>
      <c r="M79" s="20">
        <f t="shared" si="42"/>
        <v>1178227.8999999999</v>
      </c>
      <c r="N79" s="20">
        <f t="shared" si="42"/>
        <v>2351270.2999999998</v>
      </c>
      <c r="O79" s="20">
        <f t="shared" si="42"/>
        <v>1339609.6599999999</v>
      </c>
      <c r="P79" s="20">
        <f t="shared" si="42"/>
        <v>2131906.38</v>
      </c>
      <c r="Q79" s="21"/>
      <c r="S79" s="23"/>
    </row>
    <row r="80" spans="1:24"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7"/>
    </row>
    <row r="81" spans="1:18">
      <c r="D81" s="6"/>
      <c r="E81" s="6"/>
      <c r="F81" s="6"/>
      <c r="G81" s="6"/>
      <c r="H81" s="6"/>
      <c r="I81" s="6"/>
      <c r="J81" s="7"/>
      <c r="K81" s="6"/>
      <c r="L81" s="6"/>
      <c r="M81" s="6"/>
      <c r="N81" s="6"/>
      <c r="O81" s="6"/>
      <c r="P81" s="7"/>
    </row>
    <row r="82" spans="1:18">
      <c r="D82" s="6"/>
      <c r="E82" s="6"/>
      <c r="F82" s="6"/>
      <c r="G82" s="6"/>
      <c r="H82" s="6"/>
      <c r="I82" s="6"/>
      <c r="J82" s="7"/>
      <c r="K82" s="6"/>
      <c r="L82" s="6"/>
      <c r="M82" s="6"/>
      <c r="N82" s="6"/>
      <c r="O82" s="6"/>
      <c r="P82" s="7"/>
    </row>
    <row r="83" spans="1:18">
      <c r="D83" s="6"/>
      <c r="E83" s="6"/>
      <c r="F83" s="6"/>
      <c r="G83" s="6"/>
      <c r="H83" s="6"/>
      <c r="I83" s="6"/>
      <c r="J83" s="7"/>
      <c r="K83" s="6"/>
      <c r="L83" s="6"/>
      <c r="M83" s="6"/>
      <c r="N83" s="6"/>
      <c r="O83" s="6"/>
      <c r="P83" s="7"/>
    </row>
    <row r="84" spans="1:18">
      <c r="D84" s="6"/>
      <c r="E84" s="6"/>
      <c r="F84" s="6"/>
      <c r="G84" s="6"/>
      <c r="H84" s="6"/>
      <c r="I84" s="6"/>
      <c r="J84" s="7"/>
      <c r="K84" s="6"/>
      <c r="L84" s="6"/>
      <c r="M84" s="6"/>
      <c r="N84" s="6"/>
      <c r="O84" s="6"/>
      <c r="P84" s="7"/>
    </row>
    <row r="85" spans="1:18"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8">
      <c r="G86" s="60"/>
      <c r="H86" s="60"/>
      <c r="I86" s="60"/>
      <c r="M86" s="60"/>
      <c r="N86" s="60"/>
      <c r="O86" s="60"/>
    </row>
    <row r="87" spans="1:18" s="5" customFormat="1" ht="13.5">
      <c r="A87" s="9"/>
      <c r="D87" s="10"/>
      <c r="L87" s="61"/>
      <c r="M87" s="61"/>
      <c r="N87" s="61"/>
      <c r="O87" s="61"/>
      <c r="R87" s="9"/>
    </row>
    <row r="88" spans="1:18" s="5" customFormat="1" ht="29.25" customHeight="1">
      <c r="A88" s="9"/>
      <c r="C88" s="75" t="s">
        <v>87</v>
      </c>
      <c r="D88" s="75"/>
      <c r="E88" s="75"/>
      <c r="F88" s="75"/>
      <c r="G88" s="75"/>
      <c r="H88" s="3"/>
      <c r="I88" s="3"/>
      <c r="K88" s="75" t="s">
        <v>89</v>
      </c>
      <c r="L88" s="75"/>
      <c r="M88" s="75"/>
      <c r="N88" s="75"/>
      <c r="R88" s="9"/>
    </row>
    <row r="89" spans="1:18" s="5" customFormat="1" ht="48.75" customHeight="1">
      <c r="A89" s="9"/>
      <c r="C89" s="74" t="s">
        <v>90</v>
      </c>
      <c r="D89" s="75"/>
      <c r="E89" s="75"/>
      <c r="F89" s="75"/>
      <c r="G89" s="75"/>
      <c r="H89" s="3"/>
      <c r="I89" s="3"/>
      <c r="K89" s="76" t="s">
        <v>88</v>
      </c>
      <c r="L89" s="76"/>
      <c r="M89" s="76"/>
      <c r="N89" s="76"/>
      <c r="R89" s="9"/>
    </row>
    <row r="91" spans="1:18" ht="18.75">
      <c r="J91" s="70"/>
      <c r="K91" s="70"/>
      <c r="L91" s="70"/>
      <c r="M91" s="70"/>
      <c r="N91" s="70"/>
      <c r="O91" s="70"/>
    </row>
    <row r="92" spans="1:18" ht="18.75">
      <c r="J92" s="71"/>
      <c r="K92" s="70"/>
      <c r="L92" s="70"/>
      <c r="M92" s="70"/>
      <c r="N92" s="70"/>
      <c r="O92" s="70"/>
    </row>
  </sheetData>
  <mergeCells count="26">
    <mergeCell ref="B1:P1"/>
    <mergeCell ref="B4:P4"/>
    <mergeCell ref="B5:P5"/>
    <mergeCell ref="F2:P2"/>
    <mergeCell ref="F3:P3"/>
    <mergeCell ref="J91:O91"/>
    <mergeCell ref="J92:O92"/>
    <mergeCell ref="B59:C59"/>
    <mergeCell ref="B67:C67"/>
    <mergeCell ref="B71:C71"/>
    <mergeCell ref="B79:C79"/>
    <mergeCell ref="C89:G89"/>
    <mergeCell ref="C88:G88"/>
    <mergeCell ref="K88:N88"/>
    <mergeCell ref="K89:N89"/>
    <mergeCell ref="Q3:X3"/>
    <mergeCell ref="G86:I86"/>
    <mergeCell ref="M86:O86"/>
    <mergeCell ref="L87:O87"/>
    <mergeCell ref="B7:C7"/>
    <mergeCell ref="B15:C15"/>
    <mergeCell ref="B25:C25"/>
    <mergeCell ref="B35:C35"/>
    <mergeCell ref="B45:C45"/>
    <mergeCell ref="B55:C55"/>
    <mergeCell ref="B6:C6"/>
  </mergeCells>
  <pageMargins left="0.11811023622047245" right="0.19685039370078741" top="0.74803149606299213" bottom="0.35433070866141736" header="0.31496062992125984" footer="0.31496062992125984"/>
  <pageSetup scale="38" fitToHeight="0" orientation="landscape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82"/>
  <sheetViews>
    <sheetView topLeftCell="E61" workbookViewId="0">
      <selection activeCell="U80" sqref="U80"/>
    </sheetView>
  </sheetViews>
  <sheetFormatPr baseColWidth="10" defaultColWidth="9.140625" defaultRowHeight="15"/>
  <cols>
    <col min="1" max="1" width="10.7109375" style="1" hidden="1" customWidth="1"/>
    <col min="2" max="2" width="42" style="1" hidden="1" customWidth="1"/>
    <col min="3" max="4" width="15.140625" style="1" hidden="1" customWidth="1"/>
    <col min="5" max="6" width="15.140625" style="1" customWidth="1"/>
    <col min="7" max="7" width="10" style="1" customWidth="1"/>
    <col min="8" max="8" width="11.7109375" style="1" customWidth="1"/>
    <col min="9" max="19" width="11.7109375" style="1" hidden="1" customWidth="1"/>
    <col min="20" max="21" width="14.140625" style="1" bestFit="1" customWidth="1"/>
    <col min="22" max="16384" width="9.140625" style="1"/>
  </cols>
  <sheetData>
    <row r="1" spans="1:20" ht="12" customHeight="1">
      <c r="A1" s="11" t="s">
        <v>91</v>
      </c>
      <c r="B1" s="11" t="s">
        <v>92</v>
      </c>
      <c r="C1" s="11" t="s">
        <v>93</v>
      </c>
      <c r="D1" s="11" t="s">
        <v>94</v>
      </c>
      <c r="E1" s="11" t="s">
        <v>95</v>
      </c>
      <c r="F1" s="11" t="s">
        <v>96</v>
      </c>
      <c r="G1" s="11" t="s">
        <v>97</v>
      </c>
      <c r="H1" s="12" t="s">
        <v>98</v>
      </c>
      <c r="I1" s="12" t="s">
        <v>99</v>
      </c>
      <c r="J1" s="12" t="s">
        <v>100</v>
      </c>
      <c r="K1" s="12" t="s">
        <v>101</v>
      </c>
      <c r="L1" s="12" t="s">
        <v>102</v>
      </c>
      <c r="M1" s="12" t="s">
        <v>103</v>
      </c>
      <c r="N1" s="12" t="s">
        <v>104</v>
      </c>
      <c r="O1" s="12" t="s">
        <v>105</v>
      </c>
      <c r="P1" s="12" t="s">
        <v>106</v>
      </c>
      <c r="Q1" s="12" t="s">
        <v>107</v>
      </c>
      <c r="R1" s="12" t="s">
        <v>108</v>
      </c>
      <c r="S1" s="12" t="s">
        <v>109</v>
      </c>
      <c r="T1" s="12" t="s">
        <v>110</v>
      </c>
    </row>
    <row r="2" spans="1:20" ht="12" customHeight="1">
      <c r="A2" s="37" t="s">
        <v>111</v>
      </c>
      <c r="B2" s="37" t="s">
        <v>112</v>
      </c>
      <c r="C2" s="37" t="s">
        <v>113</v>
      </c>
      <c r="D2" s="37" t="s">
        <v>114</v>
      </c>
      <c r="E2" s="37" t="s">
        <v>115</v>
      </c>
      <c r="F2" s="37" t="s">
        <v>116</v>
      </c>
      <c r="G2" s="37" t="s">
        <v>117</v>
      </c>
      <c r="H2" s="51">
        <v>245495.7</v>
      </c>
      <c r="I2" s="51">
        <v>245495.7</v>
      </c>
      <c r="J2" s="51">
        <v>245495.7</v>
      </c>
      <c r="K2" s="51">
        <v>245495.7</v>
      </c>
      <c r="L2" s="51">
        <v>368243.56</v>
      </c>
      <c r="M2" s="51">
        <v>245495.7</v>
      </c>
      <c r="N2" s="51">
        <v>245495.7</v>
      </c>
      <c r="O2" s="51">
        <v>245495.7</v>
      </c>
      <c r="P2" s="51">
        <v>245495.7</v>
      </c>
      <c r="Q2" s="51">
        <v>245495.7</v>
      </c>
      <c r="R2" s="51">
        <v>368243.56</v>
      </c>
      <c r="S2" s="51">
        <v>245495.7</v>
      </c>
      <c r="T2" s="51">
        <v>3191444.12</v>
      </c>
    </row>
    <row r="3" spans="1:20" ht="12" customHeight="1">
      <c r="A3" s="37" t="s">
        <v>111</v>
      </c>
      <c r="B3" s="37" t="s">
        <v>112</v>
      </c>
      <c r="C3" s="37" t="s">
        <v>113</v>
      </c>
      <c r="D3" s="37" t="s">
        <v>118</v>
      </c>
      <c r="E3" s="37" t="s">
        <v>119</v>
      </c>
      <c r="F3" s="37" t="s">
        <v>120</v>
      </c>
      <c r="G3" s="37" t="s">
        <v>121</v>
      </c>
      <c r="H3" s="51">
        <v>27000</v>
      </c>
      <c r="I3" s="51">
        <v>27000</v>
      </c>
      <c r="J3" s="51">
        <v>27000</v>
      </c>
      <c r="K3" s="51">
        <v>27000</v>
      </c>
      <c r="L3" s="51">
        <v>27000</v>
      </c>
      <c r="M3" s="51">
        <v>27000</v>
      </c>
      <c r="N3" s="51">
        <v>27000</v>
      </c>
      <c r="O3" s="51">
        <v>27000</v>
      </c>
      <c r="P3" s="51">
        <v>27000</v>
      </c>
      <c r="Q3" s="51">
        <v>27000</v>
      </c>
      <c r="R3" s="51">
        <v>27000</v>
      </c>
      <c r="S3" s="51">
        <v>27000</v>
      </c>
      <c r="T3" s="51">
        <v>324000</v>
      </c>
    </row>
    <row r="4" spans="1:20" ht="12" customHeight="1">
      <c r="A4" s="37" t="s">
        <v>111</v>
      </c>
      <c r="B4" s="37" t="s">
        <v>112</v>
      </c>
      <c r="C4" s="37" t="s">
        <v>113</v>
      </c>
      <c r="D4" s="37" t="s">
        <v>118</v>
      </c>
      <c r="E4" s="37" t="s">
        <v>122</v>
      </c>
      <c r="F4" s="37" t="s">
        <v>123</v>
      </c>
      <c r="G4" s="37" t="s">
        <v>124</v>
      </c>
      <c r="H4" s="51">
        <v>4500</v>
      </c>
      <c r="I4" s="51">
        <v>4500</v>
      </c>
      <c r="J4" s="51">
        <v>4500</v>
      </c>
      <c r="K4" s="51">
        <v>4500</v>
      </c>
      <c r="L4" s="51">
        <v>4500</v>
      </c>
      <c r="M4" s="51">
        <v>4500</v>
      </c>
      <c r="N4" s="51">
        <v>4500</v>
      </c>
      <c r="O4" s="51">
        <v>4500</v>
      </c>
      <c r="P4" s="51">
        <v>4500</v>
      </c>
      <c r="Q4" s="51">
        <v>4500</v>
      </c>
      <c r="R4" s="51">
        <v>3000</v>
      </c>
      <c r="S4" s="51">
        <v>3000</v>
      </c>
      <c r="T4" s="51">
        <v>51000</v>
      </c>
    </row>
    <row r="5" spans="1:20" ht="12" customHeight="1">
      <c r="A5" s="37" t="s">
        <v>111</v>
      </c>
      <c r="B5" s="37" t="s">
        <v>112</v>
      </c>
      <c r="C5" s="37" t="s">
        <v>113</v>
      </c>
      <c r="D5" s="37" t="s">
        <v>125</v>
      </c>
      <c r="E5" s="37" t="s">
        <v>126</v>
      </c>
      <c r="F5" s="37" t="s">
        <v>127</v>
      </c>
      <c r="G5" s="37" t="s">
        <v>128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99760.51</v>
      </c>
      <c r="N5" s="51">
        <v>0</v>
      </c>
      <c r="O5" s="51">
        <v>0</v>
      </c>
      <c r="P5" s="51">
        <v>0</v>
      </c>
      <c r="Q5" s="51">
        <v>99760.51</v>
      </c>
      <c r="R5" s="51">
        <v>0</v>
      </c>
      <c r="S5" s="51">
        <v>0</v>
      </c>
      <c r="T5" s="51">
        <v>199521.02</v>
      </c>
    </row>
    <row r="6" spans="1:20" ht="12" customHeight="1">
      <c r="A6" s="37" t="s">
        <v>111</v>
      </c>
      <c r="B6" s="37" t="s">
        <v>112</v>
      </c>
      <c r="C6" s="37" t="s">
        <v>113</v>
      </c>
      <c r="D6" s="37" t="s">
        <v>125</v>
      </c>
      <c r="E6" s="37" t="s">
        <v>126</v>
      </c>
      <c r="F6" s="37" t="s">
        <v>129</v>
      </c>
      <c r="G6" s="37" t="s">
        <v>130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1058749.45</v>
      </c>
      <c r="T6" s="51">
        <v>1058749.45</v>
      </c>
    </row>
    <row r="7" spans="1:20" ht="12" customHeight="1">
      <c r="A7" s="37" t="s">
        <v>111</v>
      </c>
      <c r="B7" s="37" t="s">
        <v>112</v>
      </c>
      <c r="C7" s="37" t="s">
        <v>113</v>
      </c>
      <c r="D7" s="37" t="s">
        <v>125</v>
      </c>
      <c r="E7" s="37" t="s">
        <v>131</v>
      </c>
      <c r="F7" s="37" t="s">
        <v>132</v>
      </c>
      <c r="G7" s="37" t="s">
        <v>133</v>
      </c>
      <c r="H7" s="51">
        <v>374228.33</v>
      </c>
      <c r="I7" s="51">
        <v>374228.33</v>
      </c>
      <c r="J7" s="51">
        <v>374228.33</v>
      </c>
      <c r="K7" s="51">
        <v>374228.33</v>
      </c>
      <c r="L7" s="51">
        <v>374228.33</v>
      </c>
      <c r="M7" s="51">
        <v>374228.33</v>
      </c>
      <c r="N7" s="51">
        <v>374228.33</v>
      </c>
      <c r="O7" s="51">
        <v>374228.33</v>
      </c>
      <c r="P7" s="51">
        <v>374228.33</v>
      </c>
      <c r="Q7" s="51">
        <v>374228.33</v>
      </c>
      <c r="R7" s="51">
        <v>374228.33</v>
      </c>
      <c r="S7" s="51">
        <v>374228.33</v>
      </c>
      <c r="T7" s="51">
        <v>4490739.96</v>
      </c>
    </row>
    <row r="8" spans="1:20" ht="12" customHeight="1">
      <c r="A8" s="37" t="s">
        <v>111</v>
      </c>
      <c r="B8" s="37" t="s">
        <v>112</v>
      </c>
      <c r="C8" s="37" t="s">
        <v>113</v>
      </c>
      <c r="D8" s="37" t="s">
        <v>134</v>
      </c>
      <c r="E8" s="37" t="s">
        <v>135</v>
      </c>
      <c r="F8" s="37" t="s">
        <v>136</v>
      </c>
      <c r="G8" s="37" t="s">
        <v>137</v>
      </c>
      <c r="H8" s="51">
        <v>30714.880000000001</v>
      </c>
      <c r="I8" s="51">
        <v>30714.880000000001</v>
      </c>
      <c r="J8" s="51">
        <v>30714.880000000001</v>
      </c>
      <c r="K8" s="51">
        <v>30714.880000000001</v>
      </c>
      <c r="L8" s="51">
        <v>46072.33</v>
      </c>
      <c r="M8" s="51">
        <v>30714.880000000001</v>
      </c>
      <c r="N8" s="51">
        <v>30714.880000000001</v>
      </c>
      <c r="O8" s="51">
        <v>30714.880000000001</v>
      </c>
      <c r="P8" s="51">
        <v>30714.880000000001</v>
      </c>
      <c r="Q8" s="51">
        <v>30714.880000000001</v>
      </c>
      <c r="R8" s="51">
        <v>46072.33</v>
      </c>
      <c r="S8" s="51">
        <v>30714.880000000001</v>
      </c>
      <c r="T8" s="51">
        <v>399293.46</v>
      </c>
    </row>
    <row r="9" spans="1:20" ht="12" customHeight="1">
      <c r="A9" s="37" t="s">
        <v>111</v>
      </c>
      <c r="B9" s="37" t="s">
        <v>112</v>
      </c>
      <c r="C9" s="37" t="s">
        <v>113</v>
      </c>
      <c r="D9" s="37" t="s">
        <v>134</v>
      </c>
      <c r="E9" s="37" t="s">
        <v>135</v>
      </c>
      <c r="F9" s="37" t="s">
        <v>138</v>
      </c>
      <c r="G9" s="37" t="s">
        <v>139</v>
      </c>
      <c r="H9" s="51">
        <v>44574.98</v>
      </c>
      <c r="I9" s="51">
        <v>44574.98</v>
      </c>
      <c r="J9" s="51">
        <v>44574.98</v>
      </c>
      <c r="K9" s="51">
        <v>44574.98</v>
      </c>
      <c r="L9" s="51">
        <v>66862.45</v>
      </c>
      <c r="M9" s="51">
        <v>44574.98</v>
      </c>
      <c r="N9" s="51">
        <v>44574.98</v>
      </c>
      <c r="O9" s="51">
        <v>44574.98</v>
      </c>
      <c r="P9" s="51">
        <v>44574.98</v>
      </c>
      <c r="Q9" s="51">
        <v>44574.98</v>
      </c>
      <c r="R9" s="51">
        <v>66862.45</v>
      </c>
      <c r="S9" s="51">
        <v>44574.98</v>
      </c>
      <c r="T9" s="51">
        <v>579474.69999999995</v>
      </c>
    </row>
    <row r="10" spans="1:20" ht="12" customHeight="1">
      <c r="A10" s="37" t="s">
        <v>111</v>
      </c>
      <c r="B10" s="37" t="s">
        <v>112</v>
      </c>
      <c r="C10" s="37" t="s">
        <v>113</v>
      </c>
      <c r="D10" s="37" t="s">
        <v>134</v>
      </c>
      <c r="E10" s="37" t="s">
        <v>135</v>
      </c>
      <c r="F10" s="37" t="s">
        <v>140</v>
      </c>
      <c r="G10" s="37" t="s">
        <v>141</v>
      </c>
      <c r="H10" s="51">
        <v>3839.38</v>
      </c>
      <c r="I10" s="51">
        <v>3839.38</v>
      </c>
      <c r="J10" s="51">
        <v>3839.38</v>
      </c>
      <c r="K10" s="51">
        <v>3839.38</v>
      </c>
      <c r="L10" s="51">
        <v>5759.04</v>
      </c>
      <c r="M10" s="51">
        <v>3839.38</v>
      </c>
      <c r="N10" s="51">
        <v>3839.38</v>
      </c>
      <c r="O10" s="51">
        <v>3839.38</v>
      </c>
      <c r="P10" s="51">
        <v>3839.38</v>
      </c>
      <c r="Q10" s="51">
        <v>3839.38</v>
      </c>
      <c r="R10" s="51">
        <v>5759.04</v>
      </c>
      <c r="S10" s="51">
        <v>3839.38</v>
      </c>
      <c r="T10" s="51">
        <v>49911.88</v>
      </c>
    </row>
    <row r="11" spans="1:20" ht="12" customHeight="1">
      <c r="A11" s="37" t="s">
        <v>111</v>
      </c>
      <c r="B11" s="37" t="s">
        <v>112</v>
      </c>
      <c r="C11" s="37" t="s">
        <v>113</v>
      </c>
      <c r="D11" s="37" t="s">
        <v>134</v>
      </c>
      <c r="E11" s="37" t="s">
        <v>142</v>
      </c>
      <c r="F11" s="37" t="s">
        <v>143</v>
      </c>
      <c r="G11" s="37" t="s">
        <v>144</v>
      </c>
      <c r="H11" s="51">
        <v>0</v>
      </c>
      <c r="I11" s="51">
        <v>0</v>
      </c>
      <c r="J11" s="51">
        <v>0</v>
      </c>
      <c r="K11" s="51">
        <v>98000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98000</v>
      </c>
    </row>
    <row r="12" spans="1:20" ht="12" customHeight="1">
      <c r="A12" s="37" t="s">
        <v>111</v>
      </c>
      <c r="B12" s="37" t="s">
        <v>112</v>
      </c>
      <c r="C12" s="37" t="s">
        <v>113</v>
      </c>
      <c r="D12" s="37" t="s">
        <v>145</v>
      </c>
      <c r="E12" s="37" t="s">
        <v>146</v>
      </c>
      <c r="F12" s="37" t="s">
        <v>147</v>
      </c>
      <c r="G12" s="37" t="s">
        <v>148</v>
      </c>
      <c r="H12" s="51">
        <v>0</v>
      </c>
      <c r="I12" s="51">
        <v>0</v>
      </c>
      <c r="J12" s="51">
        <v>600000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600000</v>
      </c>
    </row>
    <row r="13" spans="1:20" ht="12" customHeight="1">
      <c r="A13" s="37" t="s">
        <v>111</v>
      </c>
      <c r="B13" s="37" t="s">
        <v>112</v>
      </c>
      <c r="C13" s="37" t="s">
        <v>113</v>
      </c>
      <c r="D13" s="37" t="s">
        <v>145</v>
      </c>
      <c r="E13" s="37" t="s">
        <v>149</v>
      </c>
      <c r="F13" s="37" t="s">
        <v>150</v>
      </c>
      <c r="G13" s="37" t="s">
        <v>151</v>
      </c>
      <c r="H13" s="51">
        <v>11876.8</v>
      </c>
      <c r="I13" s="51">
        <v>11876.8</v>
      </c>
      <c r="J13" s="51">
        <v>11876.8</v>
      </c>
      <c r="K13" s="51">
        <v>11876.8</v>
      </c>
      <c r="L13" s="51">
        <v>17815.2</v>
      </c>
      <c r="M13" s="51">
        <v>11876.8</v>
      </c>
      <c r="N13" s="51">
        <v>11876.8</v>
      </c>
      <c r="O13" s="51">
        <v>11876.8</v>
      </c>
      <c r="P13" s="51">
        <v>11876.8</v>
      </c>
      <c r="Q13" s="51">
        <v>11876.8</v>
      </c>
      <c r="R13" s="51">
        <v>17815.2</v>
      </c>
      <c r="S13" s="51">
        <v>11876.8</v>
      </c>
      <c r="T13" s="51">
        <v>154398.39999999999</v>
      </c>
    </row>
    <row r="14" spans="1:20" ht="12" customHeight="1">
      <c r="A14" s="37" t="s">
        <v>111</v>
      </c>
      <c r="B14" s="37" t="s">
        <v>112</v>
      </c>
      <c r="C14" s="37" t="s">
        <v>113</v>
      </c>
      <c r="D14" s="37" t="s">
        <v>145</v>
      </c>
      <c r="E14" s="37" t="s">
        <v>149</v>
      </c>
      <c r="F14" s="37" t="s">
        <v>152</v>
      </c>
      <c r="G14" s="37" t="s">
        <v>153</v>
      </c>
      <c r="H14" s="51">
        <v>17737.509999999998</v>
      </c>
      <c r="I14" s="51">
        <v>17737.509999999998</v>
      </c>
      <c r="J14" s="51">
        <v>17737.509999999998</v>
      </c>
      <c r="K14" s="51">
        <v>17737.509999999998</v>
      </c>
      <c r="L14" s="51">
        <v>26606.26</v>
      </c>
      <c r="M14" s="51">
        <v>17737.509999999998</v>
      </c>
      <c r="N14" s="51">
        <v>17737.509999999998</v>
      </c>
      <c r="O14" s="51">
        <v>17737.509999999998</v>
      </c>
      <c r="P14" s="51">
        <v>17737.509999999998</v>
      </c>
      <c r="Q14" s="51">
        <v>17737.509999999998</v>
      </c>
      <c r="R14" s="51">
        <v>26606.26</v>
      </c>
      <c r="S14" s="51">
        <v>17737.509999999998</v>
      </c>
      <c r="T14" s="51">
        <v>230587.62</v>
      </c>
    </row>
    <row r="15" spans="1:20" ht="12" customHeight="1">
      <c r="A15" s="37" t="s">
        <v>111</v>
      </c>
      <c r="B15" s="37" t="s">
        <v>112</v>
      </c>
      <c r="C15" s="37" t="s">
        <v>113</v>
      </c>
      <c r="D15" s="37" t="s">
        <v>145</v>
      </c>
      <c r="E15" s="37" t="s">
        <v>149</v>
      </c>
      <c r="F15" s="37" t="s">
        <v>154</v>
      </c>
      <c r="G15" s="37" t="s">
        <v>155</v>
      </c>
      <c r="H15" s="51">
        <v>26411.919999999998</v>
      </c>
      <c r="I15" s="51">
        <v>26411.919999999998</v>
      </c>
      <c r="J15" s="51">
        <v>26411.919999999998</v>
      </c>
      <c r="K15" s="51">
        <v>26411.919999999998</v>
      </c>
      <c r="L15" s="51">
        <v>39617.89</v>
      </c>
      <c r="M15" s="51">
        <v>26411.919999999998</v>
      </c>
      <c r="N15" s="51">
        <v>26411.919999999998</v>
      </c>
      <c r="O15" s="51">
        <v>26411.919999999998</v>
      </c>
      <c r="P15" s="51">
        <v>26411.919999999998</v>
      </c>
      <c r="Q15" s="51">
        <v>26411.919999999998</v>
      </c>
      <c r="R15" s="51">
        <v>39617.89</v>
      </c>
      <c r="S15" s="51">
        <v>26411.919999999998</v>
      </c>
      <c r="T15" s="51">
        <v>343354.98</v>
      </c>
    </row>
    <row r="16" spans="1:20" ht="12" customHeight="1">
      <c r="A16" s="37" t="s">
        <v>111</v>
      </c>
      <c r="B16" s="37" t="s">
        <v>112</v>
      </c>
      <c r="C16" s="37" t="s">
        <v>113</v>
      </c>
      <c r="D16" s="37" t="s">
        <v>145</v>
      </c>
      <c r="E16" s="37" t="s">
        <v>149</v>
      </c>
      <c r="F16" s="37" t="s">
        <v>156</v>
      </c>
      <c r="G16" s="37" t="s">
        <v>157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56452.91</v>
      </c>
      <c r="P16" s="51">
        <v>0</v>
      </c>
      <c r="Q16" s="51">
        <v>0</v>
      </c>
      <c r="R16" s="51">
        <v>61585</v>
      </c>
      <c r="S16" s="51">
        <v>0</v>
      </c>
      <c r="T16" s="51">
        <v>118037.91</v>
      </c>
    </row>
    <row r="17" spans="1:21" ht="12" customHeight="1">
      <c r="A17" s="37" t="s">
        <v>111</v>
      </c>
      <c r="B17" s="37" t="s">
        <v>112</v>
      </c>
      <c r="C17" s="37" t="s">
        <v>113</v>
      </c>
      <c r="D17" s="37" t="s">
        <v>145</v>
      </c>
      <c r="E17" s="37" t="s">
        <v>149</v>
      </c>
      <c r="F17" s="37" t="s">
        <v>158</v>
      </c>
      <c r="G17" s="37" t="s">
        <v>159</v>
      </c>
      <c r="H17" s="51">
        <v>0</v>
      </c>
      <c r="I17" s="51">
        <v>0</v>
      </c>
      <c r="J17" s="51">
        <v>28289.41</v>
      </c>
      <c r="K17" s="51">
        <v>0</v>
      </c>
      <c r="L17" s="51">
        <v>75333.62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103623.03</v>
      </c>
    </row>
    <row r="18" spans="1:21" ht="12" customHeight="1">
      <c r="A18" s="37" t="s">
        <v>111</v>
      </c>
      <c r="B18" s="37" t="s">
        <v>112</v>
      </c>
      <c r="C18" s="37" t="s">
        <v>113</v>
      </c>
      <c r="D18" s="37" t="s">
        <v>145</v>
      </c>
      <c r="E18" s="37" t="s">
        <v>149</v>
      </c>
      <c r="F18" s="37" t="s">
        <v>160</v>
      </c>
      <c r="G18" s="37" t="s">
        <v>161</v>
      </c>
      <c r="H18" s="51">
        <v>14410.87</v>
      </c>
      <c r="I18" s="51">
        <v>14410.88</v>
      </c>
      <c r="J18" s="51">
        <v>14410.87</v>
      </c>
      <c r="K18" s="51">
        <v>14410.87</v>
      </c>
      <c r="L18" s="51">
        <v>21616.32</v>
      </c>
      <c r="M18" s="51">
        <v>14410.87</v>
      </c>
      <c r="N18" s="51">
        <v>14410.87</v>
      </c>
      <c r="O18" s="51">
        <v>14410.87</v>
      </c>
      <c r="P18" s="51">
        <v>14410.87</v>
      </c>
      <c r="Q18" s="51">
        <v>14410.87</v>
      </c>
      <c r="R18" s="51">
        <v>21616.32</v>
      </c>
      <c r="S18" s="51">
        <v>14410.87</v>
      </c>
      <c r="T18" s="51">
        <v>187341.35</v>
      </c>
    </row>
    <row r="19" spans="1:21" ht="12" customHeight="1">
      <c r="A19" s="37" t="s">
        <v>111</v>
      </c>
      <c r="B19" s="37" t="s">
        <v>112</v>
      </c>
      <c r="C19" s="37" t="s">
        <v>113</v>
      </c>
      <c r="D19" s="37" t="s">
        <v>145</v>
      </c>
      <c r="E19" s="37" t="s">
        <v>149</v>
      </c>
      <c r="F19" s="37" t="s">
        <v>162</v>
      </c>
      <c r="G19" s="37" t="s">
        <v>163</v>
      </c>
      <c r="H19" s="51">
        <v>22869</v>
      </c>
      <c r="I19" s="51">
        <v>0</v>
      </c>
      <c r="J19" s="51">
        <v>0</v>
      </c>
      <c r="K19" s="51">
        <v>4409.8900000000003</v>
      </c>
      <c r="L19" s="51">
        <v>0</v>
      </c>
      <c r="M19" s="51">
        <v>0</v>
      </c>
      <c r="N19" s="51">
        <v>5502.13</v>
      </c>
      <c r="O19" s="51">
        <v>4409.88</v>
      </c>
      <c r="P19" s="51">
        <v>10800.25</v>
      </c>
      <c r="Q19" s="51">
        <v>0</v>
      </c>
      <c r="R19" s="51">
        <v>0</v>
      </c>
      <c r="S19" s="51">
        <v>0</v>
      </c>
      <c r="T19" s="51">
        <v>47991.15</v>
      </c>
    </row>
    <row r="20" spans="1:21" ht="12" customHeight="1">
      <c r="A20" s="37" t="s">
        <v>111</v>
      </c>
      <c r="B20" s="37" t="s">
        <v>112</v>
      </c>
      <c r="C20" s="37" t="s">
        <v>113</v>
      </c>
      <c r="D20" s="37" t="s">
        <v>164</v>
      </c>
      <c r="E20" s="37" t="s">
        <v>165</v>
      </c>
      <c r="F20" s="37" t="s">
        <v>166</v>
      </c>
      <c r="G20" s="37" t="s">
        <v>167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270000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270000</v>
      </c>
    </row>
    <row r="21" spans="1:21" s="55" customFormat="1" ht="12" customHeight="1">
      <c r="A21" s="53" t="s">
        <v>111</v>
      </c>
      <c r="B21" s="53" t="s">
        <v>112</v>
      </c>
      <c r="C21" s="53" t="s">
        <v>113</v>
      </c>
      <c r="D21" s="53" t="s">
        <v>168</v>
      </c>
      <c r="E21" s="53" t="s">
        <v>169</v>
      </c>
      <c r="F21" s="53" t="s">
        <v>170</v>
      </c>
      <c r="G21" s="53" t="s">
        <v>171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6500</v>
      </c>
      <c r="T21" s="54">
        <v>6500</v>
      </c>
      <c r="U21" s="56"/>
    </row>
    <row r="22" spans="1:21" ht="12" customHeight="1">
      <c r="A22" s="37" t="s">
        <v>111</v>
      </c>
      <c r="B22" s="37" t="s">
        <v>112</v>
      </c>
      <c r="C22" s="37" t="s">
        <v>172</v>
      </c>
      <c r="D22" s="37" t="s">
        <v>173</v>
      </c>
      <c r="E22" s="37" t="s">
        <v>174</v>
      </c>
      <c r="F22" s="37" t="s">
        <v>175</v>
      </c>
      <c r="G22" s="37" t="s">
        <v>176</v>
      </c>
      <c r="H22" s="51">
        <v>18440</v>
      </c>
      <c r="I22" s="51">
        <v>8186</v>
      </c>
      <c r="J22" s="51">
        <v>9895</v>
      </c>
      <c r="K22" s="51">
        <v>5360</v>
      </c>
      <c r="L22" s="51">
        <v>2635</v>
      </c>
      <c r="M22" s="51">
        <v>12515</v>
      </c>
      <c r="N22" s="51">
        <v>5360</v>
      </c>
      <c r="O22" s="51">
        <v>2390</v>
      </c>
      <c r="P22" s="51">
        <v>5125</v>
      </c>
      <c r="Q22" s="51">
        <v>2065</v>
      </c>
      <c r="R22" s="51">
        <v>8835</v>
      </c>
      <c r="S22" s="51">
        <v>1390</v>
      </c>
      <c r="T22" s="51">
        <v>82196</v>
      </c>
    </row>
    <row r="23" spans="1:21" ht="12" customHeight="1">
      <c r="A23" s="37" t="s">
        <v>111</v>
      </c>
      <c r="B23" s="37" t="s">
        <v>112</v>
      </c>
      <c r="C23" s="37" t="s">
        <v>172</v>
      </c>
      <c r="D23" s="37" t="s">
        <v>173</v>
      </c>
      <c r="E23" s="37" t="s">
        <v>174</v>
      </c>
      <c r="F23" s="37" t="s">
        <v>177</v>
      </c>
      <c r="G23" s="37" t="s">
        <v>178</v>
      </c>
      <c r="H23" s="51">
        <v>12000</v>
      </c>
      <c r="I23" s="51">
        <v>15000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27000</v>
      </c>
    </row>
    <row r="24" spans="1:21" ht="12" customHeight="1">
      <c r="A24" s="37" t="s">
        <v>111</v>
      </c>
      <c r="B24" s="37" t="s">
        <v>112</v>
      </c>
      <c r="C24" s="37" t="s">
        <v>172</v>
      </c>
      <c r="D24" s="37" t="s">
        <v>173</v>
      </c>
      <c r="E24" s="37" t="s">
        <v>179</v>
      </c>
      <c r="F24" s="37" t="s">
        <v>180</v>
      </c>
      <c r="G24" s="37" t="s">
        <v>181</v>
      </c>
      <c r="H24" s="51">
        <v>25102</v>
      </c>
      <c r="I24" s="51">
        <v>15610</v>
      </c>
      <c r="J24" s="51">
        <v>5000</v>
      </c>
      <c r="K24" s="51">
        <v>10000</v>
      </c>
      <c r="L24" s="51">
        <v>10000</v>
      </c>
      <c r="M24" s="51">
        <v>13050</v>
      </c>
      <c r="N24" s="51">
        <v>5673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84435</v>
      </c>
    </row>
    <row r="25" spans="1:21" ht="12" customHeight="1">
      <c r="A25" s="37" t="s">
        <v>111</v>
      </c>
      <c r="B25" s="37" t="s">
        <v>112</v>
      </c>
      <c r="C25" s="37" t="s">
        <v>172</v>
      </c>
      <c r="D25" s="37" t="s">
        <v>173</v>
      </c>
      <c r="E25" s="37" t="s">
        <v>182</v>
      </c>
      <c r="F25" s="37" t="s">
        <v>183</v>
      </c>
      <c r="G25" s="37" t="s">
        <v>184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1200</v>
      </c>
      <c r="Q25" s="51">
        <v>0</v>
      </c>
      <c r="R25" s="51">
        <v>0</v>
      </c>
      <c r="S25" s="51">
        <v>0</v>
      </c>
      <c r="T25" s="51">
        <v>1200</v>
      </c>
    </row>
    <row r="26" spans="1:21" ht="12" customHeight="1">
      <c r="A26" s="37" t="s">
        <v>111</v>
      </c>
      <c r="B26" s="37" t="s">
        <v>112</v>
      </c>
      <c r="C26" s="37" t="s">
        <v>172</v>
      </c>
      <c r="D26" s="37" t="s">
        <v>173</v>
      </c>
      <c r="E26" s="37" t="s">
        <v>185</v>
      </c>
      <c r="F26" s="37" t="s">
        <v>186</v>
      </c>
      <c r="G26" s="37" t="s">
        <v>187</v>
      </c>
      <c r="H26" s="51">
        <v>4330</v>
      </c>
      <c r="I26" s="51">
        <v>1800</v>
      </c>
      <c r="J26" s="51">
        <v>0</v>
      </c>
      <c r="K26" s="51">
        <v>4330</v>
      </c>
      <c r="L26" s="51">
        <v>1800</v>
      </c>
      <c r="M26" s="51">
        <v>0</v>
      </c>
      <c r="N26" s="51">
        <v>4330</v>
      </c>
      <c r="O26" s="51">
        <v>1800</v>
      </c>
      <c r="P26" s="51">
        <v>0</v>
      </c>
      <c r="Q26" s="51">
        <v>4330</v>
      </c>
      <c r="R26" s="51">
        <v>1800</v>
      </c>
      <c r="S26" s="51">
        <v>6130</v>
      </c>
      <c r="T26" s="51">
        <v>30650</v>
      </c>
    </row>
    <row r="27" spans="1:21" ht="12" customHeight="1">
      <c r="A27" s="37" t="s">
        <v>111</v>
      </c>
      <c r="B27" s="37" t="s">
        <v>112</v>
      </c>
      <c r="C27" s="37" t="s">
        <v>172</v>
      </c>
      <c r="D27" s="37" t="s">
        <v>173</v>
      </c>
      <c r="E27" s="37" t="s">
        <v>188</v>
      </c>
      <c r="F27" s="37" t="s">
        <v>189</v>
      </c>
      <c r="G27" s="37" t="s">
        <v>190</v>
      </c>
      <c r="H27" s="51">
        <v>1052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1052</v>
      </c>
      <c r="U27" s="52"/>
    </row>
    <row r="28" spans="1:21" ht="12" customHeight="1">
      <c r="A28" s="37" t="s">
        <v>111</v>
      </c>
      <c r="B28" s="37" t="s">
        <v>112</v>
      </c>
      <c r="C28" s="37" t="s">
        <v>172</v>
      </c>
      <c r="D28" s="37" t="s">
        <v>191</v>
      </c>
      <c r="E28" s="37" t="s">
        <v>192</v>
      </c>
      <c r="F28" s="37" t="s">
        <v>193</v>
      </c>
      <c r="G28" s="37" t="s">
        <v>194</v>
      </c>
      <c r="H28" s="51">
        <v>550</v>
      </c>
      <c r="I28" s="51">
        <v>1000</v>
      </c>
      <c r="J28" s="51">
        <v>1550</v>
      </c>
      <c r="K28" s="51">
        <v>1000</v>
      </c>
      <c r="L28" s="51">
        <v>550</v>
      </c>
      <c r="M28" s="51">
        <v>1000</v>
      </c>
      <c r="N28" s="51">
        <v>2550</v>
      </c>
      <c r="O28" s="51">
        <v>1000</v>
      </c>
      <c r="P28" s="51">
        <v>1550</v>
      </c>
      <c r="Q28" s="51">
        <v>2550</v>
      </c>
      <c r="R28" s="51">
        <v>1550</v>
      </c>
      <c r="S28" s="51">
        <v>550</v>
      </c>
      <c r="T28" s="51">
        <v>15400</v>
      </c>
    </row>
    <row r="29" spans="1:21" ht="12" customHeight="1">
      <c r="A29" s="37" t="s">
        <v>111</v>
      </c>
      <c r="B29" s="37" t="s">
        <v>112</v>
      </c>
      <c r="C29" s="37" t="s">
        <v>172</v>
      </c>
      <c r="D29" s="37" t="s">
        <v>191</v>
      </c>
      <c r="E29" s="37" t="s">
        <v>192</v>
      </c>
      <c r="F29" s="37" t="s">
        <v>195</v>
      </c>
      <c r="G29" s="37" t="s">
        <v>196</v>
      </c>
      <c r="H29" s="51">
        <v>1200</v>
      </c>
      <c r="I29" s="51">
        <v>800</v>
      </c>
      <c r="J29" s="51">
        <v>1100</v>
      </c>
      <c r="K29" s="51">
        <v>1000</v>
      </c>
      <c r="L29" s="51">
        <v>1000</v>
      </c>
      <c r="M29" s="51">
        <v>800</v>
      </c>
      <c r="N29" s="51">
        <v>1240</v>
      </c>
      <c r="O29" s="51">
        <v>900</v>
      </c>
      <c r="P29" s="51">
        <v>1000</v>
      </c>
      <c r="Q29" s="51">
        <v>950</v>
      </c>
      <c r="R29" s="51">
        <v>850</v>
      </c>
      <c r="S29" s="51">
        <v>650</v>
      </c>
      <c r="T29" s="51">
        <v>11490</v>
      </c>
    </row>
    <row r="30" spans="1:21" ht="12" customHeight="1">
      <c r="A30" s="37" t="s">
        <v>111</v>
      </c>
      <c r="B30" s="37" t="s">
        <v>112</v>
      </c>
      <c r="C30" s="37" t="s">
        <v>172</v>
      </c>
      <c r="D30" s="37" t="s">
        <v>191</v>
      </c>
      <c r="E30" s="37" t="s">
        <v>192</v>
      </c>
      <c r="F30" s="37" t="s">
        <v>197</v>
      </c>
      <c r="G30" s="37" t="s">
        <v>198</v>
      </c>
      <c r="H30" s="51">
        <v>2160</v>
      </c>
      <c r="I30" s="51">
        <v>1080</v>
      </c>
      <c r="J30" s="51">
        <v>5310</v>
      </c>
      <c r="K30" s="51">
        <v>0</v>
      </c>
      <c r="L30" s="51">
        <v>1410</v>
      </c>
      <c r="M30" s="51">
        <v>0</v>
      </c>
      <c r="N30" s="51">
        <v>0</v>
      </c>
      <c r="O30" s="51">
        <v>1950</v>
      </c>
      <c r="P30" s="51">
        <v>1410</v>
      </c>
      <c r="Q30" s="51">
        <v>1950</v>
      </c>
      <c r="R30" s="51">
        <v>540</v>
      </c>
      <c r="S30" s="51">
        <v>0</v>
      </c>
      <c r="T30" s="51">
        <v>15810</v>
      </c>
      <c r="U30" s="52"/>
    </row>
    <row r="31" spans="1:21" ht="12" customHeight="1">
      <c r="A31" s="37" t="s">
        <v>111</v>
      </c>
      <c r="B31" s="37" t="s">
        <v>112</v>
      </c>
      <c r="C31" s="37" t="s">
        <v>172</v>
      </c>
      <c r="D31" s="37" t="s">
        <v>199</v>
      </c>
      <c r="E31" s="37" t="s">
        <v>200</v>
      </c>
      <c r="F31" s="37" t="s">
        <v>201</v>
      </c>
      <c r="G31" s="37" t="s">
        <v>202</v>
      </c>
      <c r="H31" s="51">
        <v>2500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2500</v>
      </c>
    </row>
    <row r="32" spans="1:21" ht="12" customHeight="1">
      <c r="A32" s="37" t="s">
        <v>111</v>
      </c>
      <c r="B32" s="37" t="s">
        <v>112</v>
      </c>
      <c r="C32" s="37" t="s">
        <v>172</v>
      </c>
      <c r="D32" s="37" t="s">
        <v>199</v>
      </c>
      <c r="E32" s="37" t="s">
        <v>203</v>
      </c>
      <c r="F32" s="37" t="s">
        <v>204</v>
      </c>
      <c r="G32" s="37" t="s">
        <v>205</v>
      </c>
      <c r="H32" s="51">
        <v>6000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6000</v>
      </c>
      <c r="U32" s="52"/>
    </row>
    <row r="33" spans="1:21" ht="12" customHeight="1">
      <c r="A33" s="37" t="s">
        <v>111</v>
      </c>
      <c r="B33" s="37" t="s">
        <v>112</v>
      </c>
      <c r="C33" s="37" t="s">
        <v>172</v>
      </c>
      <c r="D33" s="37" t="s">
        <v>206</v>
      </c>
      <c r="E33" s="37" t="s">
        <v>207</v>
      </c>
      <c r="F33" s="37" t="s">
        <v>208</v>
      </c>
      <c r="G33" s="37" t="s">
        <v>209</v>
      </c>
      <c r="H33" s="51">
        <v>1500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1500</v>
      </c>
    </row>
    <row r="34" spans="1:21" ht="12" customHeight="1">
      <c r="A34" s="37" t="s">
        <v>111</v>
      </c>
      <c r="B34" s="37" t="s">
        <v>112</v>
      </c>
      <c r="C34" s="37" t="s">
        <v>172</v>
      </c>
      <c r="D34" s="37" t="s">
        <v>206</v>
      </c>
      <c r="E34" s="37" t="s">
        <v>210</v>
      </c>
      <c r="F34" s="37" t="s">
        <v>211</v>
      </c>
      <c r="G34" s="37" t="s">
        <v>212</v>
      </c>
      <c r="H34" s="51">
        <v>150</v>
      </c>
      <c r="I34" s="51">
        <v>0</v>
      </c>
      <c r="J34" s="51">
        <v>300</v>
      </c>
      <c r="K34" s="51">
        <v>0</v>
      </c>
      <c r="L34" s="51">
        <v>150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600</v>
      </c>
      <c r="U34" s="52"/>
    </row>
    <row r="35" spans="1:21" ht="12" customHeight="1">
      <c r="A35" s="37" t="s">
        <v>111</v>
      </c>
      <c r="B35" s="37" t="s">
        <v>112</v>
      </c>
      <c r="C35" s="37" t="s">
        <v>172</v>
      </c>
      <c r="D35" s="37" t="s">
        <v>213</v>
      </c>
      <c r="E35" s="37" t="s">
        <v>214</v>
      </c>
      <c r="F35" s="37" t="s">
        <v>215</v>
      </c>
      <c r="G35" s="37" t="s">
        <v>216</v>
      </c>
      <c r="H35" s="51">
        <v>16500</v>
      </c>
      <c r="I35" s="51">
        <v>12000</v>
      </c>
      <c r="J35" s="51">
        <v>19500</v>
      </c>
      <c r="K35" s="51">
        <v>13500</v>
      </c>
      <c r="L35" s="51">
        <v>22500</v>
      </c>
      <c r="M35" s="51">
        <v>15000</v>
      </c>
      <c r="N35" s="51">
        <v>18000</v>
      </c>
      <c r="O35" s="51">
        <v>12000</v>
      </c>
      <c r="P35" s="51">
        <v>13500</v>
      </c>
      <c r="Q35" s="51">
        <v>13500</v>
      </c>
      <c r="R35" s="51">
        <v>13500</v>
      </c>
      <c r="S35" s="51">
        <v>19500</v>
      </c>
      <c r="T35" s="51">
        <v>189000</v>
      </c>
      <c r="U35" s="52"/>
    </row>
    <row r="36" spans="1:21" ht="12" customHeight="1">
      <c r="A36" s="37" t="s">
        <v>111</v>
      </c>
      <c r="B36" s="37" t="s">
        <v>112</v>
      </c>
      <c r="C36" s="37" t="s">
        <v>172</v>
      </c>
      <c r="D36" s="37" t="s">
        <v>217</v>
      </c>
      <c r="E36" s="37" t="s">
        <v>218</v>
      </c>
      <c r="F36" s="37" t="s">
        <v>219</v>
      </c>
      <c r="G36" s="37" t="s">
        <v>220</v>
      </c>
      <c r="H36" s="51">
        <v>22000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24000</v>
      </c>
      <c r="Q36" s="51">
        <v>0</v>
      </c>
      <c r="R36" s="51">
        <v>0</v>
      </c>
      <c r="S36" s="51">
        <v>0</v>
      </c>
      <c r="T36" s="51">
        <v>46000</v>
      </c>
    </row>
    <row r="37" spans="1:21" ht="12" customHeight="1">
      <c r="A37" s="37" t="s">
        <v>111</v>
      </c>
      <c r="B37" s="37" t="s">
        <v>112</v>
      </c>
      <c r="C37" s="37" t="s">
        <v>172</v>
      </c>
      <c r="D37" s="37" t="s">
        <v>217</v>
      </c>
      <c r="E37" s="37" t="s">
        <v>221</v>
      </c>
      <c r="F37" s="37" t="s">
        <v>222</v>
      </c>
      <c r="G37" s="37" t="s">
        <v>223</v>
      </c>
      <c r="H37" s="51">
        <v>1500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1500</v>
      </c>
      <c r="U37" s="52"/>
    </row>
    <row r="38" spans="1:21" ht="12" customHeight="1">
      <c r="A38" s="37" t="s">
        <v>111</v>
      </c>
      <c r="B38" s="37" t="s">
        <v>112</v>
      </c>
      <c r="C38" s="37" t="s">
        <v>172</v>
      </c>
      <c r="D38" s="37" t="s">
        <v>224</v>
      </c>
      <c r="E38" s="37" t="s">
        <v>225</v>
      </c>
      <c r="F38" s="37" t="s">
        <v>226</v>
      </c>
      <c r="G38" s="37" t="s">
        <v>227</v>
      </c>
      <c r="H38" s="51">
        <v>0</v>
      </c>
      <c r="I38" s="51">
        <v>1506.08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1506.08</v>
      </c>
    </row>
    <row r="39" spans="1:21" ht="12" customHeight="1">
      <c r="A39" s="37" t="s">
        <v>111</v>
      </c>
      <c r="B39" s="37" t="s">
        <v>112</v>
      </c>
      <c r="C39" s="37" t="s">
        <v>172</v>
      </c>
      <c r="D39" s="37" t="s">
        <v>224</v>
      </c>
      <c r="E39" s="37" t="s">
        <v>228</v>
      </c>
      <c r="F39" s="37" t="s">
        <v>229</v>
      </c>
      <c r="G39" s="37" t="s">
        <v>230</v>
      </c>
      <c r="H39" s="51">
        <v>8000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8000</v>
      </c>
    </row>
    <row r="40" spans="1:21" ht="12" customHeight="1">
      <c r="A40" s="37" t="s">
        <v>111</v>
      </c>
      <c r="B40" s="37" t="s">
        <v>112</v>
      </c>
      <c r="C40" s="37" t="s">
        <v>172</v>
      </c>
      <c r="D40" s="37" t="s">
        <v>224</v>
      </c>
      <c r="E40" s="37" t="s">
        <v>231</v>
      </c>
      <c r="F40" s="37" t="s">
        <v>232</v>
      </c>
      <c r="G40" s="37" t="s">
        <v>233</v>
      </c>
      <c r="H40" s="51">
        <v>5000</v>
      </c>
      <c r="I40" s="51">
        <v>0</v>
      </c>
      <c r="J40" s="51">
        <v>0</v>
      </c>
      <c r="K40" s="51">
        <v>5000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10000</v>
      </c>
    </row>
    <row r="41" spans="1:21" ht="12" customHeight="1">
      <c r="A41" s="37" t="s">
        <v>111</v>
      </c>
      <c r="B41" s="37" t="s">
        <v>112</v>
      </c>
      <c r="C41" s="37" t="s">
        <v>172</v>
      </c>
      <c r="D41" s="37" t="s">
        <v>224</v>
      </c>
      <c r="E41" s="37" t="s">
        <v>234</v>
      </c>
      <c r="F41" s="37" t="s">
        <v>235</v>
      </c>
      <c r="G41" s="37" t="s">
        <v>236</v>
      </c>
      <c r="H41" s="51">
        <v>9000</v>
      </c>
      <c r="I41" s="51">
        <v>9000</v>
      </c>
      <c r="J41" s="51">
        <v>9000</v>
      </c>
      <c r="K41" s="51">
        <v>0</v>
      </c>
      <c r="L41" s="51">
        <v>9000</v>
      </c>
      <c r="M41" s="51">
        <v>0</v>
      </c>
      <c r="N41" s="51">
        <v>0</v>
      </c>
      <c r="O41" s="51">
        <v>0</v>
      </c>
      <c r="P41" s="51">
        <v>9000</v>
      </c>
      <c r="Q41" s="51">
        <v>0</v>
      </c>
      <c r="R41" s="51">
        <v>0</v>
      </c>
      <c r="S41" s="51">
        <v>0</v>
      </c>
      <c r="T41" s="51">
        <v>45000</v>
      </c>
      <c r="U41" s="52"/>
    </row>
    <row r="42" spans="1:21" s="55" customFormat="1" ht="18" customHeight="1">
      <c r="A42" s="53" t="s">
        <v>111</v>
      </c>
      <c r="B42" s="53" t="s">
        <v>112</v>
      </c>
      <c r="C42" s="53" t="s">
        <v>172</v>
      </c>
      <c r="D42" s="53" t="s">
        <v>224</v>
      </c>
      <c r="E42" s="53" t="s">
        <v>237</v>
      </c>
      <c r="F42" s="53" t="s">
        <v>238</v>
      </c>
      <c r="G42" s="53" t="s">
        <v>239</v>
      </c>
      <c r="H42" s="54">
        <v>0</v>
      </c>
      <c r="I42" s="54">
        <v>0</v>
      </c>
      <c r="J42" s="54">
        <v>0</v>
      </c>
      <c r="K42" s="54">
        <v>2000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2000</v>
      </c>
      <c r="U42" s="56"/>
    </row>
    <row r="43" spans="1:21" ht="12" customHeight="1">
      <c r="A43" s="37" t="s">
        <v>111</v>
      </c>
      <c r="B43" s="37" t="s">
        <v>112</v>
      </c>
      <c r="C43" s="37" t="s">
        <v>240</v>
      </c>
      <c r="D43" s="37" t="s">
        <v>241</v>
      </c>
      <c r="E43" s="37" t="s">
        <v>242</v>
      </c>
      <c r="F43" s="37" t="s">
        <v>243</v>
      </c>
      <c r="G43" s="37" t="s">
        <v>244</v>
      </c>
      <c r="H43" s="51">
        <v>7500</v>
      </c>
      <c r="I43" s="51">
        <v>7500</v>
      </c>
      <c r="J43" s="51">
        <v>7500</v>
      </c>
      <c r="K43" s="51">
        <v>7500</v>
      </c>
      <c r="L43" s="51">
        <v>7500</v>
      </c>
      <c r="M43" s="51">
        <v>7500</v>
      </c>
      <c r="N43" s="51">
        <v>15000</v>
      </c>
      <c r="O43" s="51">
        <v>15000</v>
      </c>
      <c r="P43" s="51">
        <v>15000</v>
      </c>
      <c r="Q43" s="51">
        <v>7500</v>
      </c>
      <c r="R43" s="51">
        <v>7500</v>
      </c>
      <c r="S43" s="51">
        <v>7500</v>
      </c>
      <c r="T43" s="51">
        <v>112500</v>
      </c>
    </row>
    <row r="44" spans="1:21" ht="12" customHeight="1">
      <c r="A44" s="37" t="s">
        <v>111</v>
      </c>
      <c r="B44" s="37" t="s">
        <v>112</v>
      </c>
      <c r="C44" s="37" t="s">
        <v>240</v>
      </c>
      <c r="D44" s="37" t="s">
        <v>241</v>
      </c>
      <c r="E44" s="37" t="s">
        <v>245</v>
      </c>
      <c r="F44" s="37" t="s">
        <v>246</v>
      </c>
      <c r="G44" s="37" t="s">
        <v>247</v>
      </c>
      <c r="H44" s="51">
        <v>1700</v>
      </c>
      <c r="I44" s="51">
        <v>1700</v>
      </c>
      <c r="J44" s="51">
        <v>1700</v>
      </c>
      <c r="K44" s="51">
        <v>1700</v>
      </c>
      <c r="L44" s="51">
        <v>1700</v>
      </c>
      <c r="M44" s="51">
        <v>1700</v>
      </c>
      <c r="N44" s="51">
        <v>1700</v>
      </c>
      <c r="O44" s="51">
        <v>1700</v>
      </c>
      <c r="P44" s="51">
        <v>1700</v>
      </c>
      <c r="Q44" s="51">
        <v>1700</v>
      </c>
      <c r="R44" s="51">
        <v>1700</v>
      </c>
      <c r="S44" s="51">
        <v>1700</v>
      </c>
      <c r="T44" s="51">
        <v>20400</v>
      </c>
    </row>
    <row r="45" spans="1:21" ht="12" customHeight="1">
      <c r="A45" s="37" t="s">
        <v>111</v>
      </c>
      <c r="B45" s="37" t="s">
        <v>112</v>
      </c>
      <c r="C45" s="37" t="s">
        <v>240</v>
      </c>
      <c r="D45" s="37" t="s">
        <v>241</v>
      </c>
      <c r="E45" s="37" t="s">
        <v>248</v>
      </c>
      <c r="F45" s="37" t="s">
        <v>249</v>
      </c>
      <c r="G45" s="37" t="s">
        <v>250</v>
      </c>
      <c r="H45" s="51">
        <v>2128</v>
      </c>
      <c r="I45" s="51">
        <v>2128</v>
      </c>
      <c r="J45" s="51">
        <v>2128</v>
      </c>
      <c r="K45" s="51">
        <v>2128</v>
      </c>
      <c r="L45" s="51">
        <v>2128</v>
      </c>
      <c r="M45" s="51">
        <v>2128</v>
      </c>
      <c r="N45" s="51">
        <v>2128</v>
      </c>
      <c r="O45" s="51">
        <v>2128</v>
      </c>
      <c r="P45" s="51">
        <v>2128</v>
      </c>
      <c r="Q45" s="51">
        <v>2128</v>
      </c>
      <c r="R45" s="51">
        <v>2128</v>
      </c>
      <c r="S45" s="51">
        <v>2128</v>
      </c>
      <c r="T45" s="51">
        <v>25536</v>
      </c>
    </row>
    <row r="46" spans="1:21" ht="12" customHeight="1">
      <c r="A46" s="37" t="s">
        <v>111</v>
      </c>
      <c r="B46" s="37" t="s">
        <v>112</v>
      </c>
      <c r="C46" s="37" t="s">
        <v>240</v>
      </c>
      <c r="D46" s="37" t="s">
        <v>241</v>
      </c>
      <c r="E46" s="37" t="s">
        <v>251</v>
      </c>
      <c r="F46" s="37" t="s">
        <v>252</v>
      </c>
      <c r="G46" s="37" t="s">
        <v>253</v>
      </c>
      <c r="H46" s="51">
        <v>1350</v>
      </c>
      <c r="I46" s="51">
        <v>1350</v>
      </c>
      <c r="J46" s="51">
        <v>1350</v>
      </c>
      <c r="K46" s="51">
        <v>1350</v>
      </c>
      <c r="L46" s="51">
        <v>1350</v>
      </c>
      <c r="M46" s="51">
        <v>1350</v>
      </c>
      <c r="N46" s="51">
        <v>1350</v>
      </c>
      <c r="O46" s="51">
        <v>1350</v>
      </c>
      <c r="P46" s="51">
        <v>1350</v>
      </c>
      <c r="Q46" s="51">
        <v>1350</v>
      </c>
      <c r="R46" s="51">
        <v>1350</v>
      </c>
      <c r="S46" s="51">
        <v>1350</v>
      </c>
      <c r="T46" s="51">
        <v>16200</v>
      </c>
    </row>
    <row r="47" spans="1:21" ht="12" customHeight="1">
      <c r="A47" s="37" t="s">
        <v>111</v>
      </c>
      <c r="B47" s="37" t="s">
        <v>112</v>
      </c>
      <c r="C47" s="37" t="s">
        <v>240</v>
      </c>
      <c r="D47" s="37" t="s">
        <v>241</v>
      </c>
      <c r="E47" s="37" t="s">
        <v>254</v>
      </c>
      <c r="F47" s="37" t="s">
        <v>255</v>
      </c>
      <c r="G47" s="37" t="s">
        <v>256</v>
      </c>
      <c r="H47" s="51">
        <v>100234</v>
      </c>
      <c r="I47" s="51">
        <v>7500</v>
      </c>
      <c r="J47" s="51">
        <v>7500</v>
      </c>
      <c r="K47" s="51">
        <v>7500</v>
      </c>
      <c r="L47" s="51">
        <v>7500</v>
      </c>
      <c r="M47" s="51">
        <v>7500</v>
      </c>
      <c r="N47" s="51">
        <v>7500</v>
      </c>
      <c r="O47" s="51">
        <v>7500</v>
      </c>
      <c r="P47" s="51">
        <v>7500</v>
      </c>
      <c r="Q47" s="51">
        <v>7500</v>
      </c>
      <c r="R47" s="51">
        <v>7500</v>
      </c>
      <c r="S47" s="51">
        <v>7500</v>
      </c>
      <c r="T47" s="51">
        <v>182734</v>
      </c>
    </row>
    <row r="48" spans="1:21" ht="12" customHeight="1">
      <c r="A48" s="37" t="s">
        <v>111</v>
      </c>
      <c r="B48" s="37" t="s">
        <v>112</v>
      </c>
      <c r="C48" s="37" t="s">
        <v>240</v>
      </c>
      <c r="D48" s="37" t="s">
        <v>241</v>
      </c>
      <c r="E48" s="37" t="s">
        <v>257</v>
      </c>
      <c r="F48" s="37" t="s">
        <v>258</v>
      </c>
      <c r="G48" s="37" t="s">
        <v>259</v>
      </c>
      <c r="H48" s="51">
        <v>800</v>
      </c>
      <c r="I48" s="51">
        <v>0</v>
      </c>
      <c r="J48" s="51">
        <v>0</v>
      </c>
      <c r="K48" s="51">
        <v>0</v>
      </c>
      <c r="L48" s="51">
        <v>800</v>
      </c>
      <c r="M48" s="51">
        <v>0</v>
      </c>
      <c r="N48" s="51">
        <v>0</v>
      </c>
      <c r="O48" s="51">
        <v>0</v>
      </c>
      <c r="P48" s="51">
        <v>0</v>
      </c>
      <c r="Q48" s="51">
        <v>3200</v>
      </c>
      <c r="R48" s="51">
        <v>1600</v>
      </c>
      <c r="S48" s="51">
        <v>0</v>
      </c>
      <c r="T48" s="51">
        <v>6400</v>
      </c>
    </row>
    <row r="49" spans="1:20" ht="12" customHeight="1">
      <c r="A49" s="37" t="s">
        <v>111</v>
      </c>
      <c r="B49" s="37" t="s">
        <v>112</v>
      </c>
      <c r="C49" s="37" t="s">
        <v>240</v>
      </c>
      <c r="D49" s="37" t="s">
        <v>260</v>
      </c>
      <c r="E49" s="37" t="s">
        <v>261</v>
      </c>
      <c r="F49" s="37" t="s">
        <v>262</v>
      </c>
      <c r="G49" s="37" t="s">
        <v>263</v>
      </c>
      <c r="H49" s="51">
        <v>45760</v>
      </c>
      <c r="I49" s="51">
        <v>45760</v>
      </c>
      <c r="J49" s="51">
        <v>45760</v>
      </c>
      <c r="K49" s="51">
        <v>45760</v>
      </c>
      <c r="L49" s="51">
        <v>45760</v>
      </c>
      <c r="M49" s="51">
        <v>45760</v>
      </c>
      <c r="N49" s="51">
        <v>45760</v>
      </c>
      <c r="O49" s="51">
        <v>45760</v>
      </c>
      <c r="P49" s="51">
        <v>45760</v>
      </c>
      <c r="Q49" s="51">
        <v>45760</v>
      </c>
      <c r="R49" s="51">
        <v>45760</v>
      </c>
      <c r="S49" s="51">
        <v>45760</v>
      </c>
      <c r="T49" s="51">
        <v>549120</v>
      </c>
    </row>
    <row r="50" spans="1:20" ht="18" customHeight="1">
      <c r="A50" s="37" t="s">
        <v>111</v>
      </c>
      <c r="B50" s="37" t="s">
        <v>112</v>
      </c>
      <c r="C50" s="37" t="s">
        <v>240</v>
      </c>
      <c r="D50" s="37" t="s">
        <v>260</v>
      </c>
      <c r="E50" s="37" t="s">
        <v>264</v>
      </c>
      <c r="F50" s="37" t="s">
        <v>265</v>
      </c>
      <c r="G50" s="37" t="s">
        <v>266</v>
      </c>
      <c r="H50" s="51">
        <v>4000</v>
      </c>
      <c r="I50" s="51">
        <v>4000</v>
      </c>
      <c r="J50" s="51">
        <v>4000</v>
      </c>
      <c r="K50" s="51">
        <v>4000</v>
      </c>
      <c r="L50" s="51">
        <v>4000</v>
      </c>
      <c r="M50" s="51">
        <v>4000</v>
      </c>
      <c r="N50" s="51">
        <v>4000</v>
      </c>
      <c r="O50" s="51">
        <v>24000</v>
      </c>
      <c r="P50" s="51">
        <v>24000</v>
      </c>
      <c r="Q50" s="51">
        <v>4000</v>
      </c>
      <c r="R50" s="51">
        <v>4000</v>
      </c>
      <c r="S50" s="51">
        <v>4000</v>
      </c>
      <c r="T50" s="51">
        <v>88000</v>
      </c>
    </row>
    <row r="51" spans="1:20" ht="12" customHeight="1">
      <c r="A51" s="37" t="s">
        <v>111</v>
      </c>
      <c r="B51" s="37" t="s">
        <v>112</v>
      </c>
      <c r="C51" s="37" t="s">
        <v>240</v>
      </c>
      <c r="D51" s="37" t="s">
        <v>260</v>
      </c>
      <c r="E51" s="37" t="s">
        <v>267</v>
      </c>
      <c r="F51" s="37" t="s">
        <v>268</v>
      </c>
      <c r="G51" s="37" t="s">
        <v>269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2500</v>
      </c>
      <c r="R51" s="51">
        <v>0</v>
      </c>
      <c r="S51" s="51">
        <v>0</v>
      </c>
      <c r="T51" s="51">
        <v>2500</v>
      </c>
    </row>
    <row r="52" spans="1:20" ht="12" customHeight="1">
      <c r="A52" s="37" t="s">
        <v>111</v>
      </c>
      <c r="B52" s="37" t="s">
        <v>112</v>
      </c>
      <c r="C52" s="37" t="s">
        <v>240</v>
      </c>
      <c r="D52" s="37" t="s">
        <v>270</v>
      </c>
      <c r="E52" s="37" t="s">
        <v>271</v>
      </c>
      <c r="F52" s="37" t="s">
        <v>272</v>
      </c>
      <c r="G52" s="37" t="s">
        <v>273</v>
      </c>
      <c r="H52" s="51">
        <v>31900</v>
      </c>
      <c r="I52" s="51">
        <v>4800</v>
      </c>
      <c r="J52" s="51">
        <v>4800</v>
      </c>
      <c r="K52" s="51">
        <v>4800</v>
      </c>
      <c r="L52" s="51">
        <v>4800</v>
      </c>
      <c r="M52" s="51">
        <v>4800</v>
      </c>
      <c r="N52" s="51">
        <v>4800</v>
      </c>
      <c r="O52" s="51">
        <v>4800</v>
      </c>
      <c r="P52" s="51">
        <v>4800</v>
      </c>
      <c r="Q52" s="51">
        <v>4800</v>
      </c>
      <c r="R52" s="51">
        <v>4800</v>
      </c>
      <c r="S52" s="51">
        <v>4800</v>
      </c>
      <c r="T52" s="51">
        <v>84700</v>
      </c>
    </row>
    <row r="53" spans="1:20" ht="12" customHeight="1">
      <c r="A53" s="37" t="s">
        <v>111</v>
      </c>
      <c r="B53" s="37" t="s">
        <v>112</v>
      </c>
      <c r="C53" s="37" t="s">
        <v>240</v>
      </c>
      <c r="D53" s="37" t="s">
        <v>270</v>
      </c>
      <c r="E53" s="37" t="s">
        <v>271</v>
      </c>
      <c r="F53" s="37" t="s">
        <v>274</v>
      </c>
      <c r="G53" s="37" t="s">
        <v>275</v>
      </c>
      <c r="H53" s="51">
        <v>0</v>
      </c>
      <c r="I53" s="51">
        <v>0</v>
      </c>
      <c r="J53" s="51">
        <v>0</v>
      </c>
      <c r="K53" s="51">
        <v>500000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500000</v>
      </c>
    </row>
    <row r="54" spans="1:20" ht="12" customHeight="1">
      <c r="A54" s="37" t="s">
        <v>111</v>
      </c>
      <c r="B54" s="37" t="s">
        <v>112</v>
      </c>
      <c r="C54" s="37" t="s">
        <v>240</v>
      </c>
      <c r="D54" s="37" t="s">
        <v>270</v>
      </c>
      <c r="E54" s="37" t="s">
        <v>276</v>
      </c>
      <c r="F54" s="37" t="s">
        <v>277</v>
      </c>
      <c r="G54" s="37" t="s">
        <v>278</v>
      </c>
      <c r="H54" s="51">
        <v>0</v>
      </c>
      <c r="I54" s="51">
        <v>0</v>
      </c>
      <c r="J54" s="51">
        <v>20000</v>
      </c>
      <c r="K54" s="51">
        <v>0</v>
      </c>
      <c r="L54" s="51">
        <v>20000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40000</v>
      </c>
    </row>
    <row r="55" spans="1:20" ht="12" customHeight="1">
      <c r="A55" s="37" t="s">
        <v>111</v>
      </c>
      <c r="B55" s="37" t="s">
        <v>112</v>
      </c>
      <c r="C55" s="37" t="s">
        <v>240</v>
      </c>
      <c r="D55" s="37" t="s">
        <v>270</v>
      </c>
      <c r="E55" s="37" t="s">
        <v>279</v>
      </c>
      <c r="F55" s="37" t="s">
        <v>280</v>
      </c>
      <c r="G55" s="37" t="s">
        <v>281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40000</v>
      </c>
      <c r="P55" s="51">
        <v>95000</v>
      </c>
      <c r="Q55" s="51">
        <v>40000</v>
      </c>
      <c r="R55" s="51">
        <v>0</v>
      </c>
      <c r="S55" s="51">
        <v>0</v>
      </c>
      <c r="T55" s="51">
        <v>175000</v>
      </c>
    </row>
    <row r="56" spans="1:20" ht="12" customHeight="1">
      <c r="A56" s="37" t="s">
        <v>111</v>
      </c>
      <c r="B56" s="37" t="s">
        <v>112</v>
      </c>
      <c r="C56" s="37" t="s">
        <v>240</v>
      </c>
      <c r="D56" s="37" t="s">
        <v>270</v>
      </c>
      <c r="E56" s="37" t="s">
        <v>279</v>
      </c>
      <c r="F56" s="37" t="s">
        <v>282</v>
      </c>
      <c r="G56" s="37" t="s">
        <v>283</v>
      </c>
      <c r="H56" s="51">
        <v>122400</v>
      </c>
      <c r="I56" s="51">
        <v>31400</v>
      </c>
      <c r="J56" s="51">
        <v>45000</v>
      </c>
      <c r="K56" s="51">
        <v>0</v>
      </c>
      <c r="L56" s="51">
        <v>12390</v>
      </c>
      <c r="M56" s="51">
        <v>3090</v>
      </c>
      <c r="N56" s="51">
        <v>13000</v>
      </c>
      <c r="O56" s="51">
        <v>0</v>
      </c>
      <c r="P56" s="51">
        <v>2390</v>
      </c>
      <c r="Q56" s="51">
        <v>0</v>
      </c>
      <c r="R56" s="51">
        <v>1736</v>
      </c>
      <c r="S56" s="51">
        <v>3090</v>
      </c>
      <c r="T56" s="51">
        <v>234496</v>
      </c>
    </row>
    <row r="57" spans="1:20" ht="12" customHeight="1">
      <c r="A57" s="37" t="s">
        <v>111</v>
      </c>
      <c r="B57" s="37" t="s">
        <v>112</v>
      </c>
      <c r="C57" s="37" t="s">
        <v>240</v>
      </c>
      <c r="D57" s="37" t="s">
        <v>270</v>
      </c>
      <c r="E57" s="37" t="s">
        <v>279</v>
      </c>
      <c r="F57" s="37" t="s">
        <v>284</v>
      </c>
      <c r="G57" s="37" t="s">
        <v>285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24000</v>
      </c>
      <c r="Q57" s="51">
        <v>1160000</v>
      </c>
      <c r="R57" s="51">
        <v>0</v>
      </c>
      <c r="S57" s="51">
        <v>0</v>
      </c>
      <c r="T57" s="51">
        <v>1184000</v>
      </c>
    </row>
    <row r="58" spans="1:20" ht="12" customHeight="1">
      <c r="A58" s="37" t="s">
        <v>111</v>
      </c>
      <c r="B58" s="37" t="s">
        <v>112</v>
      </c>
      <c r="C58" s="37" t="s">
        <v>240</v>
      </c>
      <c r="D58" s="37" t="s">
        <v>270</v>
      </c>
      <c r="E58" s="37" t="s">
        <v>286</v>
      </c>
      <c r="F58" s="37" t="s">
        <v>287</v>
      </c>
      <c r="G58" s="37" t="s">
        <v>288</v>
      </c>
      <c r="H58" s="51">
        <v>1300</v>
      </c>
      <c r="I58" s="51">
        <v>1300</v>
      </c>
      <c r="J58" s="51">
        <v>1300</v>
      </c>
      <c r="K58" s="51">
        <v>1300</v>
      </c>
      <c r="L58" s="51">
        <v>1300</v>
      </c>
      <c r="M58" s="51">
        <v>1300</v>
      </c>
      <c r="N58" s="51">
        <v>1300</v>
      </c>
      <c r="O58" s="51">
        <v>1300</v>
      </c>
      <c r="P58" s="51">
        <v>1300</v>
      </c>
      <c r="Q58" s="51">
        <v>1300</v>
      </c>
      <c r="R58" s="51">
        <v>1300</v>
      </c>
      <c r="S58" s="51">
        <v>1300</v>
      </c>
      <c r="T58" s="51">
        <v>15600</v>
      </c>
    </row>
    <row r="59" spans="1:20" ht="12" customHeight="1">
      <c r="A59" s="37" t="s">
        <v>111</v>
      </c>
      <c r="B59" s="37" t="s">
        <v>112</v>
      </c>
      <c r="C59" s="37" t="s">
        <v>240</v>
      </c>
      <c r="D59" s="37" t="s">
        <v>289</v>
      </c>
      <c r="E59" s="37" t="s">
        <v>290</v>
      </c>
      <c r="F59" s="37" t="s">
        <v>291</v>
      </c>
      <c r="G59" s="37" t="s">
        <v>292</v>
      </c>
      <c r="H59" s="51">
        <v>2000</v>
      </c>
      <c r="I59" s="51">
        <v>1000</v>
      </c>
      <c r="J59" s="51">
        <v>1000</v>
      </c>
      <c r="K59" s="51">
        <v>1000</v>
      </c>
      <c r="L59" s="51">
        <v>1000</v>
      </c>
      <c r="M59" s="51">
        <v>1000</v>
      </c>
      <c r="N59" s="51">
        <v>1000</v>
      </c>
      <c r="O59" s="51">
        <v>1000</v>
      </c>
      <c r="P59" s="51">
        <v>1000</v>
      </c>
      <c r="Q59" s="51">
        <v>1000</v>
      </c>
      <c r="R59" s="51">
        <v>1000</v>
      </c>
      <c r="S59" s="51">
        <v>1000</v>
      </c>
      <c r="T59" s="51">
        <v>13000</v>
      </c>
    </row>
    <row r="60" spans="1:20" ht="12" customHeight="1">
      <c r="A60" s="37" t="s">
        <v>111</v>
      </c>
      <c r="B60" s="37" t="s">
        <v>112</v>
      </c>
      <c r="C60" s="37" t="s">
        <v>240</v>
      </c>
      <c r="D60" s="37" t="s">
        <v>289</v>
      </c>
      <c r="E60" s="37" t="s">
        <v>293</v>
      </c>
      <c r="F60" s="37" t="s">
        <v>294</v>
      </c>
      <c r="G60" s="37" t="s">
        <v>295</v>
      </c>
      <c r="H60" s="51">
        <v>80000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80000</v>
      </c>
    </row>
    <row r="61" spans="1:20" ht="12" customHeight="1">
      <c r="A61" s="37" t="s">
        <v>111</v>
      </c>
      <c r="B61" s="37" t="s">
        <v>112</v>
      </c>
      <c r="C61" s="37" t="s">
        <v>240</v>
      </c>
      <c r="D61" s="37" t="s">
        <v>296</v>
      </c>
      <c r="E61" s="37" t="s">
        <v>297</v>
      </c>
      <c r="F61" s="37" t="s">
        <v>298</v>
      </c>
      <c r="G61" s="37" t="s">
        <v>299</v>
      </c>
      <c r="H61" s="51">
        <v>20000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20000</v>
      </c>
    </row>
    <row r="62" spans="1:20" ht="18" customHeight="1">
      <c r="A62" s="37" t="s">
        <v>111</v>
      </c>
      <c r="B62" s="37" t="s">
        <v>112</v>
      </c>
      <c r="C62" s="37" t="s">
        <v>240</v>
      </c>
      <c r="D62" s="37" t="s">
        <v>296</v>
      </c>
      <c r="E62" s="37" t="s">
        <v>300</v>
      </c>
      <c r="F62" s="37" t="s">
        <v>301</v>
      </c>
      <c r="G62" s="37" t="s">
        <v>302</v>
      </c>
      <c r="H62" s="51">
        <v>7000</v>
      </c>
      <c r="I62" s="51">
        <v>0</v>
      </c>
      <c r="J62" s="51">
        <v>3500</v>
      </c>
      <c r="K62" s="51">
        <v>0</v>
      </c>
      <c r="L62" s="51">
        <v>3500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14000</v>
      </c>
    </row>
    <row r="63" spans="1:20" ht="12" customHeight="1">
      <c r="A63" s="37" t="s">
        <v>111</v>
      </c>
      <c r="B63" s="37" t="s">
        <v>112</v>
      </c>
      <c r="C63" s="37" t="s">
        <v>240</v>
      </c>
      <c r="D63" s="37" t="s">
        <v>296</v>
      </c>
      <c r="E63" s="37" t="s">
        <v>303</v>
      </c>
      <c r="F63" s="37" t="s">
        <v>304</v>
      </c>
      <c r="G63" s="37" t="s">
        <v>305</v>
      </c>
      <c r="H63" s="51">
        <v>20400</v>
      </c>
      <c r="I63" s="51">
        <v>6800</v>
      </c>
      <c r="J63" s="51">
        <v>6800</v>
      </c>
      <c r="K63" s="51">
        <v>6800</v>
      </c>
      <c r="L63" s="51">
        <v>0</v>
      </c>
      <c r="M63" s="51">
        <v>6800</v>
      </c>
      <c r="N63" s="51">
        <v>6800</v>
      </c>
      <c r="O63" s="51">
        <v>6800</v>
      </c>
      <c r="P63" s="51">
        <v>6800</v>
      </c>
      <c r="Q63" s="51">
        <v>6800</v>
      </c>
      <c r="R63" s="51">
        <v>6800</v>
      </c>
      <c r="S63" s="51">
        <v>0</v>
      </c>
      <c r="T63" s="51">
        <v>81600</v>
      </c>
    </row>
    <row r="64" spans="1:20" ht="18" customHeight="1">
      <c r="A64" s="37" t="s">
        <v>111</v>
      </c>
      <c r="B64" s="37" t="s">
        <v>112</v>
      </c>
      <c r="C64" s="37" t="s">
        <v>240</v>
      </c>
      <c r="D64" s="37" t="s">
        <v>296</v>
      </c>
      <c r="E64" s="37" t="s">
        <v>306</v>
      </c>
      <c r="F64" s="37" t="s">
        <v>307</v>
      </c>
      <c r="G64" s="37" t="s">
        <v>308</v>
      </c>
      <c r="H64" s="51">
        <v>0</v>
      </c>
      <c r="I64" s="51">
        <v>0</v>
      </c>
      <c r="J64" s="51">
        <v>0</v>
      </c>
      <c r="K64" s="51">
        <v>5000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5000</v>
      </c>
    </row>
    <row r="65" spans="1:21" ht="12" customHeight="1">
      <c r="A65" s="37" t="s">
        <v>111</v>
      </c>
      <c r="B65" s="37" t="s">
        <v>112</v>
      </c>
      <c r="C65" s="37" t="s">
        <v>240</v>
      </c>
      <c r="D65" s="37" t="s">
        <v>296</v>
      </c>
      <c r="E65" s="37" t="s">
        <v>309</v>
      </c>
      <c r="F65" s="37" t="s">
        <v>310</v>
      </c>
      <c r="G65" s="37" t="s">
        <v>311</v>
      </c>
      <c r="H65" s="51">
        <v>5190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5190</v>
      </c>
      <c r="S65" s="51">
        <v>0</v>
      </c>
      <c r="T65" s="51">
        <v>10380</v>
      </c>
    </row>
    <row r="66" spans="1:21" ht="12" customHeight="1">
      <c r="A66" s="37" t="s">
        <v>111</v>
      </c>
      <c r="B66" s="37" t="s">
        <v>112</v>
      </c>
      <c r="C66" s="37" t="s">
        <v>240</v>
      </c>
      <c r="D66" s="37" t="s">
        <v>296</v>
      </c>
      <c r="E66" s="37" t="s">
        <v>312</v>
      </c>
      <c r="F66" s="37" t="s">
        <v>313</v>
      </c>
      <c r="G66" s="37" t="s">
        <v>314</v>
      </c>
      <c r="H66" s="51">
        <v>900</v>
      </c>
      <c r="I66" s="51">
        <v>900</v>
      </c>
      <c r="J66" s="51">
        <v>900</v>
      </c>
      <c r="K66" s="51">
        <v>900</v>
      </c>
      <c r="L66" s="51">
        <v>900</v>
      </c>
      <c r="M66" s="51">
        <v>900</v>
      </c>
      <c r="N66" s="51">
        <v>900</v>
      </c>
      <c r="O66" s="51">
        <v>900</v>
      </c>
      <c r="P66" s="51">
        <v>0</v>
      </c>
      <c r="Q66" s="51">
        <v>900</v>
      </c>
      <c r="R66" s="51">
        <v>0</v>
      </c>
      <c r="S66" s="51">
        <v>900</v>
      </c>
      <c r="T66" s="51">
        <v>9000</v>
      </c>
    </row>
    <row r="67" spans="1:21" ht="12" customHeight="1">
      <c r="A67" s="37" t="s">
        <v>111</v>
      </c>
      <c r="B67" s="37" t="s">
        <v>112</v>
      </c>
      <c r="C67" s="37" t="s">
        <v>240</v>
      </c>
      <c r="D67" s="37" t="s">
        <v>315</v>
      </c>
      <c r="E67" s="37" t="s">
        <v>316</v>
      </c>
      <c r="F67" s="37" t="s">
        <v>317</v>
      </c>
      <c r="G67" s="37" t="s">
        <v>318</v>
      </c>
      <c r="H67" s="51">
        <v>25000</v>
      </c>
      <c r="I67" s="51">
        <v>0</v>
      </c>
      <c r="J67" s="51">
        <v>0</v>
      </c>
      <c r="K67" s="51">
        <v>0</v>
      </c>
      <c r="L67" s="51">
        <v>10000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35000</v>
      </c>
    </row>
    <row r="68" spans="1:21" ht="12" customHeight="1">
      <c r="A68" s="37" t="s">
        <v>111</v>
      </c>
      <c r="B68" s="37" t="s">
        <v>112</v>
      </c>
      <c r="C68" s="37" t="s">
        <v>240</v>
      </c>
      <c r="D68" s="37" t="s">
        <v>319</v>
      </c>
      <c r="E68" s="37" t="s">
        <v>320</v>
      </c>
      <c r="F68" s="37" t="s">
        <v>321</v>
      </c>
      <c r="G68" s="37" t="s">
        <v>322</v>
      </c>
      <c r="H68" s="51">
        <v>0</v>
      </c>
      <c r="I68" s="51">
        <v>16000</v>
      </c>
      <c r="J68" s="51">
        <v>8000</v>
      </c>
      <c r="K68" s="51">
        <v>0</v>
      </c>
      <c r="L68" s="51">
        <v>16000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40000</v>
      </c>
    </row>
    <row r="69" spans="1:21" ht="12" customHeight="1">
      <c r="A69" s="37" t="s">
        <v>111</v>
      </c>
      <c r="B69" s="37" t="s">
        <v>112</v>
      </c>
      <c r="C69" s="37" t="s">
        <v>240</v>
      </c>
      <c r="D69" s="37" t="s">
        <v>319</v>
      </c>
      <c r="E69" s="37" t="s">
        <v>323</v>
      </c>
      <c r="F69" s="37" t="s">
        <v>324</v>
      </c>
      <c r="G69" s="37" t="s">
        <v>325</v>
      </c>
      <c r="H69" s="51">
        <v>500</v>
      </c>
      <c r="I69" s="51">
        <v>4500</v>
      </c>
      <c r="J69" s="51">
        <v>1500</v>
      </c>
      <c r="K69" s="51">
        <v>0</v>
      </c>
      <c r="L69" s="51">
        <v>4500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500</v>
      </c>
      <c r="S69" s="51">
        <v>0</v>
      </c>
      <c r="T69" s="51">
        <v>11500</v>
      </c>
    </row>
    <row r="70" spans="1:21" ht="12" customHeight="1">
      <c r="A70" s="37" t="s">
        <v>111</v>
      </c>
      <c r="B70" s="37" t="s">
        <v>112</v>
      </c>
      <c r="C70" s="37" t="s">
        <v>240</v>
      </c>
      <c r="D70" s="37" t="s">
        <v>319</v>
      </c>
      <c r="E70" s="37" t="s">
        <v>326</v>
      </c>
      <c r="F70" s="37" t="s">
        <v>327</v>
      </c>
      <c r="G70" s="37" t="s">
        <v>328</v>
      </c>
      <c r="H70" s="51">
        <v>4990</v>
      </c>
      <c r="I70" s="51">
        <v>7720</v>
      </c>
      <c r="J70" s="51">
        <v>8180</v>
      </c>
      <c r="K70" s="51">
        <v>9580</v>
      </c>
      <c r="L70" s="51">
        <v>12790</v>
      </c>
      <c r="M70" s="51">
        <v>3250</v>
      </c>
      <c r="N70" s="51">
        <v>4420</v>
      </c>
      <c r="O70" s="51">
        <v>5770</v>
      </c>
      <c r="P70" s="51">
        <v>2110</v>
      </c>
      <c r="Q70" s="51">
        <v>9790</v>
      </c>
      <c r="R70" s="51">
        <v>4900</v>
      </c>
      <c r="S70" s="51">
        <v>1540</v>
      </c>
      <c r="T70" s="51">
        <v>75040</v>
      </c>
    </row>
    <row r="71" spans="1:21" ht="12" customHeight="1">
      <c r="A71" s="37" t="s">
        <v>111</v>
      </c>
      <c r="B71" s="37" t="s">
        <v>112</v>
      </c>
      <c r="C71" s="37" t="s">
        <v>240</v>
      </c>
      <c r="D71" s="37" t="s">
        <v>319</v>
      </c>
      <c r="E71" s="37" t="s">
        <v>326</v>
      </c>
      <c r="F71" s="37" t="s">
        <v>329</v>
      </c>
      <c r="G71" s="37" t="s">
        <v>330</v>
      </c>
      <c r="H71" s="51">
        <v>11500</v>
      </c>
      <c r="I71" s="51">
        <v>12500</v>
      </c>
      <c r="J71" s="51">
        <v>4500</v>
      </c>
      <c r="K71" s="51">
        <v>17200</v>
      </c>
      <c r="L71" s="51">
        <v>20600</v>
      </c>
      <c r="M71" s="51">
        <v>1200</v>
      </c>
      <c r="N71" s="51">
        <v>9100</v>
      </c>
      <c r="O71" s="51">
        <v>1500</v>
      </c>
      <c r="P71" s="51">
        <v>0</v>
      </c>
      <c r="Q71" s="51">
        <v>16600</v>
      </c>
      <c r="R71" s="51">
        <v>9400</v>
      </c>
      <c r="S71" s="51">
        <v>4800</v>
      </c>
      <c r="T71" s="51">
        <v>108900</v>
      </c>
    </row>
    <row r="72" spans="1:21" ht="12" customHeight="1">
      <c r="A72" s="37" t="s">
        <v>111</v>
      </c>
      <c r="B72" s="37" t="s">
        <v>112</v>
      </c>
      <c r="C72" s="37" t="s">
        <v>240</v>
      </c>
      <c r="D72" s="37" t="s">
        <v>319</v>
      </c>
      <c r="E72" s="37" t="s">
        <v>331</v>
      </c>
      <c r="F72" s="37" t="s">
        <v>332</v>
      </c>
      <c r="G72" s="37" t="s">
        <v>333</v>
      </c>
      <c r="H72" s="51">
        <v>4950</v>
      </c>
      <c r="I72" s="51">
        <v>3300</v>
      </c>
      <c r="J72" s="51">
        <v>5500</v>
      </c>
      <c r="K72" s="51">
        <v>5300</v>
      </c>
      <c r="L72" s="51">
        <v>5500</v>
      </c>
      <c r="M72" s="51">
        <v>4400</v>
      </c>
      <c r="N72" s="51">
        <v>5500</v>
      </c>
      <c r="O72" s="51">
        <v>4400</v>
      </c>
      <c r="P72" s="51">
        <v>3850</v>
      </c>
      <c r="Q72" s="51">
        <v>3300</v>
      </c>
      <c r="R72" s="51">
        <v>3300</v>
      </c>
      <c r="S72" s="51">
        <v>4950</v>
      </c>
      <c r="T72" s="51">
        <v>54250</v>
      </c>
    </row>
    <row r="73" spans="1:21" ht="12" customHeight="1">
      <c r="A73" s="37" t="s">
        <v>111</v>
      </c>
      <c r="B73" s="37" t="s">
        <v>112</v>
      </c>
      <c r="C73" s="37" t="s">
        <v>240</v>
      </c>
      <c r="D73" s="37" t="s">
        <v>319</v>
      </c>
      <c r="E73" s="37" t="s">
        <v>331</v>
      </c>
      <c r="F73" s="37" t="s">
        <v>334</v>
      </c>
      <c r="G73" s="37" t="s">
        <v>335</v>
      </c>
      <c r="H73" s="51">
        <v>0</v>
      </c>
      <c r="I73" s="51">
        <v>0</v>
      </c>
      <c r="J73" s="51">
        <v>11450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11450</v>
      </c>
    </row>
    <row r="74" spans="1:21" ht="12" customHeight="1">
      <c r="A74" s="37" t="s">
        <v>111</v>
      </c>
      <c r="B74" s="37" t="s">
        <v>112</v>
      </c>
      <c r="C74" s="37" t="s">
        <v>240</v>
      </c>
      <c r="D74" s="37" t="s">
        <v>336</v>
      </c>
      <c r="E74" s="37" t="s">
        <v>337</v>
      </c>
      <c r="F74" s="37" t="s">
        <v>338</v>
      </c>
      <c r="G74" s="37" t="s">
        <v>339</v>
      </c>
      <c r="H74" s="51">
        <v>0</v>
      </c>
      <c r="I74" s="51">
        <v>0</v>
      </c>
      <c r="J74" s="51">
        <v>30000</v>
      </c>
      <c r="K74" s="51">
        <v>0</v>
      </c>
      <c r="L74" s="51">
        <v>27325</v>
      </c>
      <c r="M74" s="51">
        <v>9000</v>
      </c>
      <c r="N74" s="51">
        <v>4000</v>
      </c>
      <c r="O74" s="51">
        <v>4000</v>
      </c>
      <c r="P74" s="51">
        <v>0</v>
      </c>
      <c r="Q74" s="51">
        <v>0</v>
      </c>
      <c r="R74" s="51">
        <v>27500</v>
      </c>
      <c r="S74" s="51">
        <v>0</v>
      </c>
      <c r="T74" s="51">
        <v>101825</v>
      </c>
    </row>
    <row r="75" spans="1:21" ht="12" customHeight="1">
      <c r="A75" s="37" t="s">
        <v>111</v>
      </c>
      <c r="B75" s="37" t="s">
        <v>112</v>
      </c>
      <c r="C75" s="37" t="s">
        <v>240</v>
      </c>
      <c r="D75" s="37" t="s">
        <v>336</v>
      </c>
      <c r="E75" s="37" t="s">
        <v>340</v>
      </c>
      <c r="F75" s="37" t="s">
        <v>341</v>
      </c>
      <c r="G75" s="37" t="s">
        <v>342</v>
      </c>
      <c r="H75" s="51">
        <v>1000</v>
      </c>
      <c r="I75" s="51">
        <v>0</v>
      </c>
      <c r="J75" s="51">
        <v>3500</v>
      </c>
      <c r="K75" s="51">
        <v>2500</v>
      </c>
      <c r="L75" s="51">
        <v>1000</v>
      </c>
      <c r="M75" s="51">
        <v>0</v>
      </c>
      <c r="N75" s="51">
        <v>1000</v>
      </c>
      <c r="O75" s="51">
        <v>1000</v>
      </c>
      <c r="P75" s="51">
        <v>1000</v>
      </c>
      <c r="Q75" s="51">
        <v>1000</v>
      </c>
      <c r="R75" s="51">
        <v>1000</v>
      </c>
      <c r="S75" s="51">
        <v>1000</v>
      </c>
      <c r="T75" s="51">
        <v>14000</v>
      </c>
    </row>
    <row r="76" spans="1:21" s="55" customFormat="1" ht="12" customHeight="1">
      <c r="A76" s="53" t="s">
        <v>111</v>
      </c>
      <c r="B76" s="53" t="s">
        <v>112</v>
      </c>
      <c r="C76" s="53" t="s">
        <v>240</v>
      </c>
      <c r="D76" s="53" t="s">
        <v>343</v>
      </c>
      <c r="E76" s="53" t="s">
        <v>344</v>
      </c>
      <c r="F76" s="53" t="s">
        <v>345</v>
      </c>
      <c r="G76" s="53" t="s">
        <v>346</v>
      </c>
      <c r="H76" s="54">
        <v>5500</v>
      </c>
      <c r="I76" s="54">
        <v>2000</v>
      </c>
      <c r="J76" s="54">
        <v>2000</v>
      </c>
      <c r="K76" s="54">
        <v>2000</v>
      </c>
      <c r="L76" s="54">
        <v>2000</v>
      </c>
      <c r="M76" s="54">
        <v>2000</v>
      </c>
      <c r="N76" s="54">
        <v>2000</v>
      </c>
      <c r="O76" s="54">
        <v>2000</v>
      </c>
      <c r="P76" s="54">
        <v>2000</v>
      </c>
      <c r="Q76" s="54">
        <v>2000</v>
      </c>
      <c r="R76" s="54">
        <v>2000</v>
      </c>
      <c r="S76" s="54">
        <v>2000</v>
      </c>
      <c r="T76" s="54">
        <v>27500</v>
      </c>
      <c r="U76" s="56"/>
    </row>
    <row r="77" spans="1:21" ht="12" customHeight="1">
      <c r="A77" s="37" t="s">
        <v>111</v>
      </c>
      <c r="B77" s="37" t="s">
        <v>112</v>
      </c>
      <c r="C77" s="37" t="s">
        <v>347</v>
      </c>
      <c r="D77" s="37" t="s">
        <v>348</v>
      </c>
      <c r="E77" s="37" t="s">
        <v>349</v>
      </c>
      <c r="F77" s="37" t="s">
        <v>350</v>
      </c>
      <c r="G77" s="37" t="s">
        <v>351</v>
      </c>
      <c r="H77" s="51">
        <v>68164.28</v>
      </c>
      <c r="I77" s="51">
        <v>68164.28</v>
      </c>
      <c r="J77" s="51">
        <v>68164.28</v>
      </c>
      <c r="K77" s="51">
        <v>68164.28</v>
      </c>
      <c r="L77" s="51">
        <v>68164.28</v>
      </c>
      <c r="M77" s="51">
        <v>102246.42</v>
      </c>
      <c r="N77" s="51">
        <v>68164.28</v>
      </c>
      <c r="O77" s="51">
        <v>68164.28</v>
      </c>
      <c r="P77" s="51">
        <v>68164.28</v>
      </c>
      <c r="Q77" s="51">
        <v>102246.42</v>
      </c>
      <c r="R77" s="51">
        <v>68164.28</v>
      </c>
      <c r="S77" s="51">
        <v>136328.56</v>
      </c>
      <c r="T77" s="51">
        <v>954299.92</v>
      </c>
    </row>
    <row r="78" spans="1:21" s="55" customFormat="1" ht="12" customHeight="1">
      <c r="A78" s="53" t="s">
        <v>111</v>
      </c>
      <c r="B78" s="53" t="s">
        <v>112</v>
      </c>
      <c r="C78" s="53" t="s">
        <v>347</v>
      </c>
      <c r="D78" s="53" t="s">
        <v>352</v>
      </c>
      <c r="E78" s="53" t="s">
        <v>353</v>
      </c>
      <c r="F78" s="53" t="s">
        <v>354</v>
      </c>
      <c r="G78" s="53" t="s">
        <v>355</v>
      </c>
      <c r="H78" s="54">
        <v>0</v>
      </c>
      <c r="I78" s="54">
        <v>0</v>
      </c>
      <c r="J78" s="54">
        <v>8000</v>
      </c>
      <c r="K78" s="54">
        <v>8000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45000</v>
      </c>
      <c r="S78" s="54">
        <v>0</v>
      </c>
      <c r="T78" s="54">
        <v>61000</v>
      </c>
      <c r="U78" s="56"/>
    </row>
    <row r="79" spans="1:21" ht="12" customHeight="1">
      <c r="A79" s="37" t="s">
        <v>111</v>
      </c>
      <c r="B79" s="37" t="s">
        <v>112</v>
      </c>
      <c r="C79" s="37" t="s">
        <v>356</v>
      </c>
      <c r="D79" s="37" t="s">
        <v>357</v>
      </c>
      <c r="E79" s="37" t="s">
        <v>358</v>
      </c>
      <c r="F79" s="37" t="s">
        <v>359</v>
      </c>
      <c r="G79" s="37" t="s">
        <v>360</v>
      </c>
      <c r="H79" s="51">
        <v>30000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30000</v>
      </c>
    </row>
    <row r="80" spans="1:21" s="55" customFormat="1" ht="12" customHeight="1">
      <c r="A80" s="53" t="s">
        <v>111</v>
      </c>
      <c r="B80" s="53" t="s">
        <v>112</v>
      </c>
      <c r="C80" s="53" t="s">
        <v>356</v>
      </c>
      <c r="D80" s="53" t="s">
        <v>361</v>
      </c>
      <c r="E80" s="53" t="s">
        <v>362</v>
      </c>
      <c r="F80" s="53" t="s">
        <v>363</v>
      </c>
      <c r="G80" s="53" t="s">
        <v>364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7500</v>
      </c>
      <c r="T80" s="54">
        <v>7500</v>
      </c>
      <c r="U80" s="56"/>
    </row>
    <row r="82" spans="20:21">
      <c r="T82" s="52">
        <f>SUM(T2:T81)</f>
        <v>18089239.030000001</v>
      </c>
      <c r="U82" s="52"/>
    </row>
  </sheetData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Egresos Mensuales</vt:lpstr>
      <vt:lpstr>rptPptoRamPart (2)</vt:lpstr>
      <vt:lpstr>'Egresos Mensuales'!Área_de_impresión</vt:lpstr>
      <vt:lpstr>'Egresos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2024-01-22T19:31:38Z</cp:lastPrinted>
  <dcterms:created xsi:type="dcterms:W3CDTF">2016-08-10T20:07:24Z</dcterms:created>
  <dcterms:modified xsi:type="dcterms:W3CDTF">2024-01-22T19:31:38Z</dcterms:modified>
</cp:coreProperties>
</file>